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Users\bruce\Dropbox\000000000 5th Edition Edits\000000 5TH EDITION FINALS\Online Companion Excel Files\"/>
    </mc:Choice>
  </mc:AlternateContent>
  <xr:revisionPtr revIDLastSave="0" documentId="8_{A40D2C87-7A26-4244-A79F-BD659A26BFC6}" xr6:coauthVersionLast="44" xr6:coauthVersionMax="44" xr10:uidLastSave="{00000000-0000-0000-0000-000000000000}"/>
  <bookViews>
    <workbookView xWindow="170" yWindow="300" windowWidth="18480" windowHeight="20220" xr2:uid="{14F05AAC-9E53-48F6-8B96-70A93F33AA40}"/>
  </bookViews>
  <sheets>
    <sheet name="Chapter 5 Figures" sheetId="35" r:id="rId1"/>
    <sheet name="Fig 5.1" sheetId="4" r:id="rId2"/>
    <sheet name="Fig 5.2" sheetId="2" r:id="rId3"/>
    <sheet name="Fig 5.3" sheetId="3" r:id="rId4"/>
    <sheet name="Fig 5.4" sheetId="5" r:id="rId5"/>
    <sheet name="Fig 5.5" sheetId="6" r:id="rId6"/>
    <sheet name="Fig 5.6" sheetId="7" r:id="rId7"/>
    <sheet name="Fig 5.7" sheetId="8" r:id="rId8"/>
    <sheet name="Fig 5.8" sheetId="9" r:id="rId9"/>
    <sheet name="Fig 5.9" sheetId="10" r:id="rId10"/>
    <sheet name="Fig 5.10" sheetId="31" r:id="rId11"/>
    <sheet name="Fig 5.11" sheetId="32" r:id="rId12"/>
    <sheet name="Fig 5.12" sheetId="37" r:id="rId13"/>
    <sheet name="Fig 5.13" sheetId="14" r:id="rId14"/>
    <sheet name="Fig 5.14" sheetId="15" r:id="rId15"/>
    <sheet name="Fig 5.15" sheetId="27" r:id="rId16"/>
    <sheet name="Fig 5.16" sheetId="28" r:id="rId17"/>
    <sheet name="Fig 5.17" sheetId="29" r:id="rId18"/>
    <sheet name="Fig 5.18" sheetId="34" r:id="rId19"/>
    <sheet name="Fig 5.19" sheetId="22" r:id="rId20"/>
    <sheet name="Fig 5.20" sheetId="23" r:id="rId21"/>
    <sheet name="Fig 5.21" sheetId="36" r:id="rId22"/>
  </sheet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4" i="34" l="1"/>
  <c r="G24" i="34"/>
  <c r="F24" i="34"/>
  <c r="E24" i="34"/>
  <c r="H23" i="34"/>
  <c r="G23" i="34"/>
  <c r="F23" i="34"/>
  <c r="E23" i="34"/>
  <c r="D24" i="34"/>
  <c r="D23" i="34"/>
  <c r="C45" i="29"/>
  <c r="C44" i="29"/>
  <c r="G38" i="28"/>
  <c r="F38" i="28"/>
  <c r="E38" i="28"/>
  <c r="D38" i="28"/>
  <c r="G37" i="28"/>
  <c r="F37" i="28"/>
  <c r="E37" i="28"/>
  <c r="D37" i="28"/>
  <c r="C38" i="28"/>
  <c r="C37" i="28"/>
  <c r="G26" i="14"/>
  <c r="G24" i="28"/>
  <c r="H41" i="29"/>
  <c r="F26" i="14"/>
  <c r="F24" i="28"/>
  <c r="G41" i="29"/>
  <c r="E26" i="14"/>
  <c r="E24" i="28"/>
  <c r="F41" i="29"/>
  <c r="D26" i="14"/>
  <c r="D24" i="28"/>
  <c r="E41" i="29"/>
  <c r="G18" i="14"/>
  <c r="G16" i="28"/>
  <c r="H40" i="29"/>
  <c r="F18" i="14"/>
  <c r="F16" i="28"/>
  <c r="G40" i="29"/>
  <c r="E18" i="14"/>
  <c r="E16" i="28"/>
  <c r="F40" i="29"/>
  <c r="D18" i="14"/>
  <c r="D16" i="28"/>
  <c r="E40" i="29"/>
  <c r="C26" i="14"/>
  <c r="C24" i="28"/>
  <c r="D41" i="29"/>
  <c r="C18" i="14"/>
  <c r="C16" i="28"/>
  <c r="D40" i="29"/>
  <c r="G13" i="15"/>
  <c r="G34" i="15"/>
  <c r="F13" i="15"/>
  <c r="F34" i="15"/>
  <c r="E13" i="15"/>
  <c r="E34" i="15"/>
  <c r="D13" i="15"/>
  <c r="D34" i="15"/>
  <c r="G12" i="15"/>
  <c r="G33" i="15"/>
  <c r="F12" i="15"/>
  <c r="F33" i="15"/>
  <c r="E12" i="15"/>
  <c r="E33" i="15"/>
  <c r="D12" i="15"/>
  <c r="D33" i="15"/>
  <c r="C13" i="15"/>
  <c r="C34" i="15"/>
  <c r="C12" i="15"/>
  <c r="C33" i="15"/>
  <c r="C44" i="34"/>
  <c r="C43" i="34"/>
  <c r="C42" i="34"/>
  <c r="C41" i="34"/>
  <c r="C40" i="34"/>
  <c r="C39" i="34"/>
  <c r="C38" i="34"/>
  <c r="D37" i="34"/>
  <c r="E37" i="34"/>
  <c r="F37" i="34"/>
  <c r="G37" i="34"/>
  <c r="H37" i="34"/>
  <c r="C37" i="34"/>
  <c r="D36" i="34"/>
  <c r="E36" i="34"/>
  <c r="F36" i="34"/>
  <c r="G36" i="34"/>
  <c r="H36" i="34"/>
  <c r="C36" i="34"/>
  <c r="C35" i="34"/>
  <c r="C34" i="34"/>
  <c r="C33" i="34"/>
  <c r="C32" i="34"/>
  <c r="C31" i="34"/>
  <c r="C30" i="34"/>
  <c r="C29" i="34"/>
  <c r="C28" i="34"/>
  <c r="C27" i="34"/>
  <c r="C26" i="34"/>
  <c r="C25" i="34"/>
  <c r="C24" i="34"/>
  <c r="C23" i="34"/>
  <c r="C22" i="34"/>
  <c r="C19" i="34"/>
  <c r="H49" i="34"/>
  <c r="H50" i="34"/>
  <c r="G49" i="34"/>
  <c r="G50" i="34"/>
  <c r="F49" i="34"/>
  <c r="F50" i="34"/>
  <c r="E49" i="34"/>
  <c r="E50" i="34"/>
  <c r="D49" i="34"/>
  <c r="D50" i="34"/>
  <c r="D38" i="34"/>
  <c r="E38" i="34"/>
  <c r="F38" i="34"/>
  <c r="G38" i="34"/>
  <c r="H38" i="34"/>
  <c r="D39" i="34"/>
  <c r="E39" i="34"/>
  <c r="F39" i="34"/>
  <c r="G39" i="34"/>
  <c r="H39" i="34"/>
  <c r="D40" i="34"/>
  <c r="E40" i="34"/>
  <c r="F40" i="34"/>
  <c r="G40" i="34"/>
  <c r="H40" i="34"/>
  <c r="D41" i="34"/>
  <c r="E41" i="34"/>
  <c r="F41" i="34"/>
  <c r="G41" i="34"/>
  <c r="H41" i="34"/>
  <c r="D42" i="34"/>
  <c r="E42" i="34"/>
  <c r="F42" i="34"/>
  <c r="G42" i="34"/>
  <c r="H42" i="34"/>
  <c r="D43" i="34"/>
  <c r="E43" i="34"/>
  <c r="F43" i="34"/>
  <c r="G43" i="34"/>
  <c r="H43" i="34"/>
  <c r="H29" i="34"/>
  <c r="G29" i="34"/>
  <c r="F29" i="34"/>
  <c r="E29" i="34"/>
  <c r="D29" i="34"/>
  <c r="D28" i="34"/>
  <c r="E28" i="34"/>
  <c r="F28" i="34"/>
  <c r="G28" i="34"/>
  <c r="H28" i="34"/>
  <c r="D26" i="34"/>
  <c r="E26" i="34"/>
  <c r="F26" i="34"/>
  <c r="G26" i="34"/>
  <c r="H26" i="34"/>
  <c r="H25" i="34"/>
  <c r="G25" i="34"/>
  <c r="F25" i="34"/>
  <c r="E25" i="34"/>
  <c r="D25" i="34"/>
  <c r="C4" i="34"/>
  <c r="D9" i="34"/>
  <c r="D10" i="34"/>
  <c r="D11" i="34"/>
  <c r="D12" i="34"/>
  <c r="E9" i="34"/>
  <c r="E10" i="34"/>
  <c r="E11" i="34"/>
  <c r="E12" i="34"/>
  <c r="F9" i="34"/>
  <c r="F10" i="34"/>
  <c r="F11" i="34"/>
  <c r="F12" i="34"/>
  <c r="G9" i="34"/>
  <c r="G10" i="34"/>
  <c r="G11" i="34"/>
  <c r="G12" i="34"/>
  <c r="H9" i="34"/>
  <c r="H10" i="34"/>
  <c r="H11" i="34"/>
  <c r="H12" i="34"/>
  <c r="D43" i="29"/>
  <c r="E43" i="29"/>
  <c r="F43" i="29"/>
  <c r="G43" i="29"/>
  <c r="H43" i="29"/>
  <c r="D44" i="29"/>
  <c r="E44" i="29"/>
  <c r="F44" i="29"/>
  <c r="G44" i="29"/>
  <c r="H44" i="29"/>
  <c r="D45" i="29"/>
  <c r="E45" i="29"/>
  <c r="F45" i="29"/>
  <c r="G45" i="29"/>
  <c r="H45" i="29"/>
  <c r="C47" i="29"/>
  <c r="C46" i="29"/>
  <c r="C43" i="29"/>
  <c r="D42" i="29"/>
  <c r="E42" i="29"/>
  <c r="F42" i="29"/>
  <c r="G42" i="29"/>
  <c r="H42" i="29"/>
  <c r="C42" i="29"/>
  <c r="C41" i="29"/>
  <c r="C40" i="29"/>
  <c r="D39" i="29"/>
  <c r="E39" i="29"/>
  <c r="F39" i="29"/>
  <c r="G39" i="29"/>
  <c r="H39" i="29"/>
  <c r="C39" i="29"/>
  <c r="D36" i="29"/>
  <c r="E36" i="29"/>
  <c r="F36" i="29"/>
  <c r="G36" i="29"/>
  <c r="H36" i="29"/>
  <c r="C36" i="29"/>
  <c r="I16" i="29"/>
  <c r="C4" i="29"/>
  <c r="D28" i="29"/>
  <c r="D29" i="29"/>
  <c r="E28" i="29"/>
  <c r="E29" i="29"/>
  <c r="F28" i="29"/>
  <c r="F29" i="29"/>
  <c r="G28" i="29"/>
  <c r="G29" i="29"/>
  <c r="H28" i="29"/>
  <c r="H29" i="29"/>
  <c r="I28" i="29"/>
  <c r="I29" i="29"/>
  <c r="J28" i="29"/>
  <c r="J29" i="29"/>
  <c r="J30" i="29"/>
  <c r="I30" i="29"/>
  <c r="H30" i="29"/>
  <c r="G30" i="29"/>
  <c r="F30" i="29"/>
  <c r="E30" i="29"/>
  <c r="D30" i="29"/>
  <c r="D22" i="29"/>
  <c r="E22" i="29"/>
  <c r="F22" i="29"/>
  <c r="G22" i="29"/>
  <c r="H22" i="29"/>
  <c r="I22" i="29"/>
  <c r="J22" i="29"/>
  <c r="K22" i="29"/>
  <c r="L22" i="29"/>
  <c r="M22" i="29"/>
  <c r="N22" i="29"/>
  <c r="D16" i="29"/>
  <c r="D21" i="29"/>
  <c r="D23" i="29"/>
  <c r="E16" i="29"/>
  <c r="E17" i="29"/>
  <c r="E21" i="29"/>
  <c r="E23" i="29"/>
  <c r="F16" i="29"/>
  <c r="F17" i="29"/>
  <c r="F18" i="29"/>
  <c r="F21" i="29"/>
  <c r="F23" i="29"/>
  <c r="G16" i="29"/>
  <c r="G17" i="29"/>
  <c r="G18" i="29"/>
  <c r="G19" i="29"/>
  <c r="G21" i="29"/>
  <c r="G23" i="29"/>
  <c r="H16" i="29"/>
  <c r="H17" i="29"/>
  <c r="H18" i="29"/>
  <c r="H19" i="29"/>
  <c r="H20" i="29"/>
  <c r="H21" i="29"/>
  <c r="H23" i="29"/>
  <c r="I17" i="29"/>
  <c r="I18" i="29"/>
  <c r="I19" i="29"/>
  <c r="I20" i="29"/>
  <c r="I21" i="29"/>
  <c r="I23" i="29"/>
  <c r="J16" i="29"/>
  <c r="J17" i="29"/>
  <c r="J18" i="29"/>
  <c r="J19" i="29"/>
  <c r="J20" i="29"/>
  <c r="J21" i="29"/>
  <c r="J23" i="29"/>
  <c r="K17" i="29"/>
  <c r="K18" i="29"/>
  <c r="K19" i="29"/>
  <c r="K20" i="29"/>
  <c r="K21" i="29"/>
  <c r="K23" i="29"/>
  <c r="L18" i="29"/>
  <c r="L19" i="29"/>
  <c r="L20" i="29"/>
  <c r="L21" i="29"/>
  <c r="L23" i="29"/>
  <c r="M19" i="29"/>
  <c r="M20" i="29"/>
  <c r="M21" i="29"/>
  <c r="M23" i="29"/>
  <c r="N20" i="29"/>
  <c r="N21" i="29"/>
  <c r="N23" i="29"/>
  <c r="N24" i="29"/>
  <c r="M24" i="29"/>
  <c r="L24" i="29"/>
  <c r="K24" i="29"/>
  <c r="J24" i="29"/>
  <c r="I24" i="29"/>
  <c r="H24" i="29"/>
  <c r="G24" i="29"/>
  <c r="F24" i="29"/>
  <c r="E24" i="29"/>
  <c r="D24" i="29"/>
  <c r="P16" i="29"/>
  <c r="P17" i="29"/>
  <c r="P18" i="29"/>
  <c r="P19" i="29"/>
  <c r="P20" i="29"/>
  <c r="P21" i="29"/>
  <c r="Q20" i="29"/>
  <c r="Q19" i="29"/>
  <c r="Q18" i="29"/>
  <c r="Q17" i="29"/>
  <c r="Q16" i="29"/>
  <c r="P15" i="29"/>
  <c r="C11" i="29"/>
  <c r="C10" i="29"/>
  <c r="C9" i="29"/>
  <c r="C28" i="14"/>
  <c r="C26" i="28"/>
  <c r="D28" i="14"/>
  <c r="D26" i="28"/>
  <c r="E28" i="14"/>
  <c r="E26" i="28"/>
  <c r="F28" i="14"/>
  <c r="F26" i="28"/>
  <c r="G28" i="14"/>
  <c r="G26" i="28"/>
  <c r="O26" i="28"/>
  <c r="C19" i="28"/>
  <c r="D19" i="28"/>
  <c r="E19" i="28"/>
  <c r="F19" i="28"/>
  <c r="G19" i="28"/>
  <c r="H19" i="28"/>
  <c r="I19" i="28"/>
  <c r="O19" i="28"/>
  <c r="D20" i="28"/>
  <c r="E20" i="28"/>
  <c r="F20" i="28"/>
  <c r="G20" i="28"/>
  <c r="H20" i="28"/>
  <c r="I20" i="28"/>
  <c r="J20" i="28"/>
  <c r="O20" i="28"/>
  <c r="E21" i="28"/>
  <c r="F21" i="28"/>
  <c r="G21" i="28"/>
  <c r="H21" i="28"/>
  <c r="I21" i="28"/>
  <c r="J21" i="28"/>
  <c r="K21" i="28"/>
  <c r="O21" i="28"/>
  <c r="F22" i="28"/>
  <c r="G22" i="28"/>
  <c r="H22" i="28"/>
  <c r="I22" i="28"/>
  <c r="J22" i="28"/>
  <c r="K22" i="28"/>
  <c r="L22" i="28"/>
  <c r="O22" i="28"/>
  <c r="G23" i="28"/>
  <c r="H23" i="28"/>
  <c r="I23" i="28"/>
  <c r="J23" i="28"/>
  <c r="K23" i="28"/>
  <c r="L23" i="28"/>
  <c r="G6" i="14"/>
  <c r="G6" i="28"/>
  <c r="M23" i="28"/>
  <c r="O23" i="28"/>
  <c r="O24" i="28"/>
  <c r="O18" i="28"/>
  <c r="C11" i="28"/>
  <c r="D11" i="28"/>
  <c r="E11" i="28"/>
  <c r="F11" i="28"/>
  <c r="G11" i="28"/>
  <c r="H11" i="28"/>
  <c r="I11" i="28"/>
  <c r="O11" i="28"/>
  <c r="D12" i="28"/>
  <c r="E12" i="28"/>
  <c r="F12" i="28"/>
  <c r="G12" i="28"/>
  <c r="H12" i="28"/>
  <c r="I12" i="28"/>
  <c r="J12" i="28"/>
  <c r="O12" i="28"/>
  <c r="E13" i="28"/>
  <c r="F13" i="28"/>
  <c r="G13" i="28"/>
  <c r="H13" i="28"/>
  <c r="I13" i="28"/>
  <c r="J13" i="28"/>
  <c r="K13" i="28"/>
  <c r="O13" i="28"/>
  <c r="F14" i="28"/>
  <c r="G14" i="28"/>
  <c r="H14" i="28"/>
  <c r="I14" i="28"/>
  <c r="J14" i="28"/>
  <c r="K14" i="28"/>
  <c r="L14" i="28"/>
  <c r="O14" i="28"/>
  <c r="G15" i="28"/>
  <c r="H15" i="28"/>
  <c r="I15" i="28"/>
  <c r="J15" i="28"/>
  <c r="K15" i="28"/>
  <c r="L15" i="28"/>
  <c r="M15" i="28"/>
  <c r="O15" i="28"/>
  <c r="O16" i="28"/>
  <c r="O10" i="28"/>
  <c r="O21" i="14"/>
  <c r="O22" i="14"/>
  <c r="O23" i="14"/>
  <c r="O24" i="14"/>
  <c r="O25" i="14"/>
  <c r="O26" i="14"/>
  <c r="O13" i="14"/>
  <c r="O14" i="14"/>
  <c r="O15" i="14"/>
  <c r="O16" i="14"/>
  <c r="O17" i="14"/>
  <c r="O18" i="14"/>
  <c r="O28" i="14"/>
  <c r="O20" i="14"/>
  <c r="O12" i="14"/>
  <c r="C3" i="27"/>
  <c r="C5" i="27"/>
  <c r="D8" i="27"/>
  <c r="G44" i="32"/>
  <c r="F44" i="32"/>
  <c r="E44" i="32"/>
  <c r="D44" i="32"/>
  <c r="C44" i="32"/>
  <c r="G40" i="31"/>
  <c r="F40" i="31"/>
  <c r="E40" i="31"/>
  <c r="D40" i="31"/>
  <c r="G39" i="31"/>
  <c r="F39" i="31"/>
  <c r="E39" i="31"/>
  <c r="D39" i="31"/>
  <c r="G38" i="31"/>
  <c r="F38" i="31"/>
  <c r="E38" i="31"/>
  <c r="D38" i="31"/>
  <c r="C40" i="31"/>
  <c r="C39" i="31"/>
  <c r="C38" i="31"/>
  <c r="C35" i="10"/>
  <c r="C34" i="31"/>
  <c r="G15" i="27"/>
  <c r="F15" i="27"/>
  <c r="E15" i="27"/>
  <c r="D15" i="27"/>
  <c r="C15" i="27"/>
  <c r="F6" i="14"/>
  <c r="F6" i="28"/>
  <c r="E6" i="14"/>
  <c r="E6" i="28"/>
  <c r="D6" i="14"/>
  <c r="D6" i="28"/>
  <c r="C6" i="14"/>
  <c r="C6" i="28"/>
  <c r="G5" i="14"/>
  <c r="G5" i="28"/>
  <c r="F5" i="14"/>
  <c r="F5" i="28"/>
  <c r="E5" i="14"/>
  <c r="E5" i="28"/>
  <c r="D5" i="14"/>
  <c r="D5" i="28"/>
  <c r="C5" i="14"/>
  <c r="C5" i="28"/>
  <c r="G4" i="14"/>
  <c r="G4" i="28"/>
  <c r="F4" i="14"/>
  <c r="F4" i="28"/>
  <c r="E4" i="14"/>
  <c r="E4" i="28"/>
  <c r="D4" i="14"/>
  <c r="D4" i="28"/>
  <c r="C4" i="14"/>
  <c r="C4" i="28"/>
  <c r="G31" i="15"/>
  <c r="F31" i="15"/>
  <c r="E31" i="15"/>
  <c r="F30" i="15"/>
  <c r="G29" i="15"/>
  <c r="C29" i="15"/>
  <c r="G28" i="15"/>
  <c r="F28" i="15"/>
  <c r="E28" i="15"/>
  <c r="D28" i="15"/>
  <c r="C28" i="15"/>
  <c r="C24" i="15"/>
  <c r="C23" i="15"/>
  <c r="C22" i="15"/>
  <c r="C21" i="15"/>
  <c r="C19" i="15"/>
  <c r="F32" i="15"/>
  <c r="C9" i="15"/>
  <c r="D31" i="15"/>
  <c r="C31" i="15"/>
  <c r="G30" i="15"/>
  <c r="E30" i="15"/>
  <c r="D30" i="15"/>
  <c r="C30" i="15"/>
  <c r="F29" i="15"/>
  <c r="E32" i="15"/>
  <c r="D32" i="15"/>
  <c r="C9" i="37"/>
  <c r="C32" i="15"/>
  <c r="G32" i="15"/>
  <c r="D29" i="15"/>
  <c r="E29" i="15"/>
  <c r="G40" i="32"/>
  <c r="F40" i="32"/>
  <c r="E40" i="32"/>
  <c r="D40" i="32"/>
  <c r="C40" i="32"/>
  <c r="G39" i="32"/>
  <c r="F39" i="32"/>
  <c r="E39" i="32"/>
  <c r="D39" i="32"/>
  <c r="C39" i="32"/>
  <c r="G38" i="32"/>
  <c r="F38" i="32"/>
  <c r="E38" i="32"/>
  <c r="D38" i="32"/>
  <c r="C38" i="32"/>
  <c r="C34" i="32"/>
  <c r="G42" i="31"/>
  <c r="G42" i="32"/>
  <c r="F42" i="31"/>
  <c r="F42" i="32"/>
  <c r="E42" i="31"/>
  <c r="E42" i="32"/>
  <c r="D42" i="31"/>
  <c r="D42" i="32"/>
  <c r="C42" i="31"/>
  <c r="C42" i="32"/>
  <c r="G36" i="10"/>
  <c r="G35" i="31"/>
  <c r="G35" i="32"/>
  <c r="F36" i="10"/>
  <c r="F35" i="31"/>
  <c r="F35" i="32"/>
  <c r="E36" i="10"/>
  <c r="E35" i="31"/>
  <c r="E35" i="32"/>
  <c r="D36" i="10"/>
  <c r="D35" i="31"/>
  <c r="D35" i="32"/>
  <c r="C36" i="10"/>
  <c r="C35" i="31"/>
  <c r="C35" i="32"/>
  <c r="G35" i="10"/>
  <c r="G34" i="31"/>
  <c r="G34" i="32"/>
  <c r="F35" i="10"/>
  <c r="F34" i="31"/>
  <c r="F34" i="32"/>
  <c r="E35" i="10"/>
  <c r="E34" i="31"/>
  <c r="E34" i="32"/>
  <c r="D35" i="10"/>
  <c r="D34" i="31"/>
  <c r="D34" i="32"/>
  <c r="G29" i="9"/>
  <c r="G29" i="10"/>
  <c r="G29" i="31"/>
  <c r="G29" i="32"/>
  <c r="F29" i="9"/>
  <c r="F29" i="10"/>
  <c r="F29" i="31"/>
  <c r="F29" i="32"/>
  <c r="E29" i="9"/>
  <c r="E29" i="10"/>
  <c r="E29" i="31"/>
  <c r="E29" i="32"/>
  <c r="D29" i="9"/>
  <c r="D29" i="10"/>
  <c r="D29" i="31"/>
  <c r="D29" i="32"/>
  <c r="C29" i="9"/>
  <c r="C29" i="10"/>
  <c r="C29" i="31"/>
  <c r="C29" i="32"/>
  <c r="G28" i="9"/>
  <c r="G28" i="10"/>
  <c r="G28" i="31"/>
  <c r="G28" i="32"/>
  <c r="F28" i="9"/>
  <c r="F28" i="10"/>
  <c r="F28" i="31"/>
  <c r="F28" i="32"/>
  <c r="E28" i="9"/>
  <c r="E28" i="10"/>
  <c r="E28" i="31"/>
  <c r="E28" i="32"/>
  <c r="D28" i="9"/>
  <c r="D28" i="10"/>
  <c r="D28" i="31"/>
  <c r="D28" i="32"/>
  <c r="C28" i="9"/>
  <c r="C28" i="10"/>
  <c r="C28" i="31"/>
  <c r="C28" i="32"/>
  <c r="G27" i="8"/>
  <c r="G27" i="9"/>
  <c r="G27" i="10"/>
  <c r="G27" i="31"/>
  <c r="G27" i="32"/>
  <c r="F27" i="8"/>
  <c r="F27" i="9"/>
  <c r="F27" i="10"/>
  <c r="F27" i="31"/>
  <c r="F27" i="32"/>
  <c r="E27" i="8"/>
  <c r="E27" i="9"/>
  <c r="E27" i="10"/>
  <c r="E27" i="31"/>
  <c r="E27" i="32"/>
  <c r="D27" i="8"/>
  <c r="D27" i="9"/>
  <c r="D27" i="10"/>
  <c r="D27" i="31"/>
  <c r="D27" i="32"/>
  <c r="C27" i="8"/>
  <c r="C27" i="9"/>
  <c r="C27" i="10"/>
  <c r="C27" i="31"/>
  <c r="C27" i="32"/>
  <c r="G25" i="8"/>
  <c r="G25" i="9"/>
  <c r="G25" i="10"/>
  <c r="G25" i="31"/>
  <c r="G25" i="32"/>
  <c r="F25" i="8"/>
  <c r="F25" i="9"/>
  <c r="F25" i="10"/>
  <c r="F25" i="31"/>
  <c r="F25" i="32"/>
  <c r="E25" i="8"/>
  <c r="E25" i="9"/>
  <c r="E25" i="10"/>
  <c r="E25" i="31"/>
  <c r="E25" i="32"/>
  <c r="D25" i="8"/>
  <c r="D25" i="9"/>
  <c r="D25" i="10"/>
  <c r="D25" i="31"/>
  <c r="D25" i="32"/>
  <c r="C25" i="8"/>
  <c r="C25" i="9"/>
  <c r="C25" i="10"/>
  <c r="C25" i="31"/>
  <c r="C25" i="32"/>
  <c r="G23" i="7"/>
  <c r="G23" i="8"/>
  <c r="G23" i="9"/>
  <c r="G23" i="10"/>
  <c r="G23" i="31"/>
  <c r="G23" i="32"/>
  <c r="F23" i="7"/>
  <c r="F23" i="8"/>
  <c r="F23" i="9"/>
  <c r="F23" i="10"/>
  <c r="F23" i="31"/>
  <c r="F23" i="32"/>
  <c r="E23" i="7"/>
  <c r="E23" i="8"/>
  <c r="E23" i="9"/>
  <c r="E23" i="10"/>
  <c r="E23" i="31"/>
  <c r="E23" i="32"/>
  <c r="D23" i="7"/>
  <c r="D23" i="8"/>
  <c r="D23" i="9"/>
  <c r="D23" i="10"/>
  <c r="D23" i="31"/>
  <c r="D23" i="32"/>
  <c r="C23" i="7"/>
  <c r="C23" i="8"/>
  <c r="C23" i="9"/>
  <c r="C23" i="10"/>
  <c r="C23" i="31"/>
  <c r="C23" i="32"/>
  <c r="G22" i="7"/>
  <c r="G22" i="8"/>
  <c r="G22" i="9"/>
  <c r="G22" i="10"/>
  <c r="G22" i="31"/>
  <c r="G22" i="32"/>
  <c r="F22" i="7"/>
  <c r="F22" i="8"/>
  <c r="F22" i="9"/>
  <c r="F22" i="10"/>
  <c r="F22" i="31"/>
  <c r="F22" i="32"/>
  <c r="E22" i="7"/>
  <c r="E22" i="8"/>
  <c r="E22" i="9"/>
  <c r="E22" i="10"/>
  <c r="E22" i="31"/>
  <c r="E22" i="32"/>
  <c r="D22" i="7"/>
  <c r="D22" i="8"/>
  <c r="D22" i="9"/>
  <c r="D22" i="10"/>
  <c r="D22" i="31"/>
  <c r="D22" i="32"/>
  <c r="C22" i="7"/>
  <c r="C22" i="8"/>
  <c r="C22" i="9"/>
  <c r="C22" i="10"/>
  <c r="C22" i="31"/>
  <c r="C22" i="32"/>
  <c r="G19" i="6"/>
  <c r="G19" i="7"/>
  <c r="G19" i="8"/>
  <c r="G19" i="9"/>
  <c r="G19" i="10"/>
  <c r="G19" i="31"/>
  <c r="G19" i="32"/>
  <c r="F19" i="6"/>
  <c r="F19" i="7"/>
  <c r="F19" i="8"/>
  <c r="F19" i="9"/>
  <c r="F19" i="10"/>
  <c r="F19" i="31"/>
  <c r="F19" i="32"/>
  <c r="E19" i="6"/>
  <c r="E19" i="7"/>
  <c r="E19" i="8"/>
  <c r="E19" i="9"/>
  <c r="E19" i="10"/>
  <c r="E19" i="31"/>
  <c r="E19" i="32"/>
  <c r="D19" i="6"/>
  <c r="D19" i="7"/>
  <c r="D19" i="8"/>
  <c r="D19" i="9"/>
  <c r="D19" i="10"/>
  <c r="D19" i="31"/>
  <c r="D19" i="32"/>
  <c r="C19" i="6"/>
  <c r="C19" i="7"/>
  <c r="C19" i="8"/>
  <c r="C19" i="9"/>
  <c r="C19" i="10"/>
  <c r="C19" i="31"/>
  <c r="C19" i="32"/>
  <c r="G18" i="6"/>
  <c r="G18" i="7"/>
  <c r="G18" i="8"/>
  <c r="G18" i="9"/>
  <c r="G18" i="10"/>
  <c r="G18" i="31"/>
  <c r="G18" i="32"/>
  <c r="F18" i="6"/>
  <c r="F18" i="7"/>
  <c r="F18" i="8"/>
  <c r="F18" i="9"/>
  <c r="F18" i="10"/>
  <c r="F18" i="31"/>
  <c r="F18" i="32"/>
  <c r="E18" i="6"/>
  <c r="E18" i="7"/>
  <c r="E18" i="8"/>
  <c r="E18" i="9"/>
  <c r="E18" i="10"/>
  <c r="E18" i="31"/>
  <c r="E18" i="32"/>
  <c r="D18" i="6"/>
  <c r="D18" i="7"/>
  <c r="D18" i="8"/>
  <c r="D18" i="9"/>
  <c r="D18" i="10"/>
  <c r="D18" i="31"/>
  <c r="D18" i="32"/>
  <c r="C18" i="6"/>
  <c r="C18" i="7"/>
  <c r="C18" i="8"/>
  <c r="C18" i="9"/>
  <c r="C18" i="10"/>
  <c r="C18" i="31"/>
  <c r="C18" i="32"/>
  <c r="F17" i="5"/>
  <c r="F17" i="6"/>
  <c r="F17" i="7"/>
  <c r="F17" i="8"/>
  <c r="F17" i="9"/>
  <c r="F17" i="10"/>
  <c r="F17" i="31"/>
  <c r="F17" i="32"/>
  <c r="D17" i="5"/>
  <c r="D17" i="6"/>
  <c r="D17" i="7"/>
  <c r="D17" i="8"/>
  <c r="D17" i="9"/>
  <c r="D17" i="10"/>
  <c r="D17" i="31"/>
  <c r="D17" i="32"/>
  <c r="G16" i="5"/>
  <c r="G16" i="6"/>
  <c r="G16" i="7"/>
  <c r="G16" i="8"/>
  <c r="G16" i="9"/>
  <c r="G16" i="10"/>
  <c r="G16" i="31"/>
  <c r="G16" i="32"/>
  <c r="E16" i="5"/>
  <c r="E16" i="6"/>
  <c r="E16" i="7"/>
  <c r="E16" i="8"/>
  <c r="E16" i="9"/>
  <c r="E16" i="10"/>
  <c r="E16" i="31"/>
  <c r="E16" i="32"/>
  <c r="C16" i="5"/>
  <c r="C16" i="6"/>
  <c r="C16" i="7"/>
  <c r="C16" i="8"/>
  <c r="C16" i="9"/>
  <c r="C16" i="10"/>
  <c r="C16" i="31"/>
  <c r="C16" i="32"/>
  <c r="G17" i="5"/>
  <c r="G17" i="6"/>
  <c r="G17" i="7"/>
  <c r="G17" i="8"/>
  <c r="G17" i="9"/>
  <c r="G17" i="10"/>
  <c r="G17" i="31"/>
  <c r="G17" i="32"/>
  <c r="E17" i="5"/>
  <c r="E17" i="6"/>
  <c r="E17" i="7"/>
  <c r="E17" i="8"/>
  <c r="E17" i="9"/>
  <c r="E17" i="10"/>
  <c r="E17" i="31"/>
  <c r="E17" i="32"/>
  <c r="C17" i="5"/>
  <c r="C17" i="6"/>
  <c r="C17" i="7"/>
  <c r="C17" i="8"/>
  <c r="C17" i="9"/>
  <c r="C17" i="10"/>
  <c r="C17" i="31"/>
  <c r="C17" i="32"/>
  <c r="F16" i="5"/>
  <c r="F16" i="6"/>
  <c r="F16" i="7"/>
  <c r="F16" i="8"/>
  <c r="F16" i="9"/>
  <c r="F16" i="10"/>
  <c r="F16" i="31"/>
  <c r="F16" i="32"/>
  <c r="D16" i="5"/>
  <c r="D16" i="6"/>
  <c r="D16" i="7"/>
  <c r="D16" i="8"/>
  <c r="D16" i="9"/>
  <c r="D16" i="10"/>
  <c r="D16" i="31"/>
  <c r="D16" i="32"/>
  <c r="G15" i="3"/>
  <c r="G15" i="5"/>
  <c r="G15" i="6"/>
  <c r="G15" i="7"/>
  <c r="G15" i="8"/>
  <c r="G15" i="9"/>
  <c r="G15" i="10"/>
  <c r="G15" i="31"/>
  <c r="G15" i="32"/>
  <c r="E15" i="3"/>
  <c r="E15" i="5"/>
  <c r="E15" i="6"/>
  <c r="E15" i="7"/>
  <c r="E15" i="8"/>
  <c r="E15" i="9"/>
  <c r="E15" i="10"/>
  <c r="E15" i="31"/>
  <c r="E15" i="32"/>
  <c r="C15" i="3"/>
  <c r="C15" i="5"/>
  <c r="C15" i="6"/>
  <c r="C15" i="7"/>
  <c r="C15" i="8"/>
  <c r="C15" i="9"/>
  <c r="C15" i="10"/>
  <c r="C15" i="31"/>
  <c r="C15" i="32"/>
  <c r="F15" i="3"/>
  <c r="F15" i="5"/>
  <c r="F15" i="6"/>
  <c r="F15" i="7"/>
  <c r="F15" i="8"/>
  <c r="F15" i="9"/>
  <c r="F15" i="10"/>
  <c r="F15" i="31"/>
  <c r="F15" i="32"/>
  <c r="D15" i="3"/>
  <c r="D15" i="5"/>
  <c r="D15" i="6"/>
  <c r="D15" i="7"/>
  <c r="D15" i="8"/>
  <c r="D15" i="9"/>
  <c r="D15" i="10"/>
  <c r="D15" i="31"/>
  <c r="D15" i="32"/>
  <c r="I28" i="36"/>
  <c r="I14" i="36"/>
  <c r="I19" i="36"/>
  <c r="D28" i="36"/>
  <c r="D24" i="36"/>
  <c r="D14" i="36"/>
  <c r="D19" i="36"/>
  <c r="D28" i="22"/>
  <c r="D24" i="22"/>
  <c r="D14" i="22"/>
  <c r="D19" i="22"/>
  <c r="D20" i="36"/>
  <c r="D23" i="36"/>
  <c r="D25" i="36"/>
  <c r="D31" i="36"/>
  <c r="D30" i="36"/>
  <c r="D32" i="36"/>
  <c r="I20" i="36"/>
  <c r="I30" i="36"/>
  <c r="I32" i="36"/>
  <c r="D30" i="22"/>
  <c r="D20" i="22"/>
  <c r="D23" i="22"/>
  <c r="D25" i="22"/>
  <c r="D31" i="22"/>
  <c r="D32" i="22"/>
  <c r="H30" i="34"/>
  <c r="G30" i="34"/>
  <c r="F30" i="34"/>
  <c r="E30" i="34"/>
  <c r="D30" i="34"/>
  <c r="C6" i="27"/>
  <c r="H27" i="34"/>
  <c r="G27" i="34"/>
  <c r="F27" i="34"/>
  <c r="E27" i="34"/>
  <c r="D27" i="34"/>
  <c r="F16" i="23"/>
  <c r="E16" i="23"/>
  <c r="D16" i="23"/>
  <c r="C16" i="23"/>
  <c r="C18" i="23"/>
  <c r="F8" i="23"/>
  <c r="C8" i="4"/>
  <c r="P23" i="28"/>
  <c r="P23" i="14"/>
  <c r="P22" i="14"/>
  <c r="P24" i="14"/>
  <c r="P21" i="14"/>
  <c r="P15" i="14"/>
  <c r="P25" i="14"/>
  <c r="C19" i="23"/>
  <c r="P22" i="28"/>
  <c r="P20" i="28"/>
  <c r="P12" i="28"/>
  <c r="P21" i="28"/>
  <c r="P19" i="28"/>
  <c r="P15" i="28"/>
  <c r="P17" i="14"/>
  <c r="P14" i="28"/>
  <c r="P16" i="14"/>
  <c r="P13" i="14"/>
  <c r="G36" i="28"/>
  <c r="H22" i="34"/>
  <c r="H35" i="34"/>
  <c r="C36" i="28"/>
  <c r="D22" i="34"/>
  <c r="F36" i="28"/>
  <c r="G22" i="34"/>
  <c r="G35" i="34"/>
  <c r="E36" i="28"/>
  <c r="F22" i="34"/>
  <c r="F35" i="34"/>
  <c r="P11" i="28"/>
  <c r="P13" i="28"/>
  <c r="P14" i="14"/>
  <c r="D36" i="28"/>
  <c r="E22" i="34"/>
  <c r="E35" i="34"/>
  <c r="C33" i="28"/>
  <c r="D19" i="34"/>
  <c r="E19" i="34"/>
  <c r="D33" i="28"/>
  <c r="D35" i="34"/>
  <c r="F19" i="34"/>
  <c r="E33" i="28"/>
  <c r="D32" i="34"/>
  <c r="D33" i="34"/>
  <c r="G19" i="34"/>
  <c r="F33" i="28"/>
  <c r="E32" i="34"/>
  <c r="E33" i="34"/>
  <c r="G33" i="28"/>
  <c r="H19" i="34"/>
  <c r="F32" i="34"/>
  <c r="F33" i="34"/>
  <c r="G32" i="34"/>
  <c r="G33" i="34"/>
  <c r="H32" i="34"/>
  <c r="H33" i="34"/>
</calcChain>
</file>

<file path=xl/sharedStrings.xml><?xml version="1.0" encoding="utf-8"?>
<sst xmlns="http://schemas.openxmlformats.org/spreadsheetml/2006/main" count="655" uniqueCount="185">
  <si>
    <t>Kathy Center</t>
  </si>
  <si>
    <t>Gross Potential Rental Revenue Calculation</t>
  </si>
  <si>
    <t>Gross Potential Rental Revenue</t>
  </si>
  <si>
    <t>Kathy Center Cash Flow Statement</t>
  </si>
  <si>
    <t>Vacancy</t>
  </si>
  <si>
    <t>Net Base Rental Revenue</t>
  </si>
  <si>
    <t>Percentage Rents</t>
  </si>
  <si>
    <t>Total Rental Income</t>
  </si>
  <si>
    <t>Rental Income:</t>
  </si>
  <si>
    <t>Expense Reimbursements:</t>
  </si>
  <si>
    <t>CAM Billings</t>
  </si>
  <si>
    <t>Property Tax Billings</t>
  </si>
  <si>
    <t>Ancillary Income</t>
  </si>
  <si>
    <t>Gross Income</t>
  </si>
  <si>
    <t>Credit Loss</t>
  </si>
  <si>
    <t>Total Operating Income</t>
  </si>
  <si>
    <t>OPERATING INCOME</t>
  </si>
  <si>
    <t>OPERATING EXPENSES</t>
  </si>
  <si>
    <t>Reimbursable Expenses:</t>
  </si>
  <si>
    <t>Common Area Maintenance</t>
  </si>
  <si>
    <t>Property Taxes</t>
  </si>
  <si>
    <t>Total Operating Expenses</t>
  </si>
  <si>
    <t>Non-Reimbursable Expenses:</t>
  </si>
  <si>
    <t>Insurance</t>
  </si>
  <si>
    <t>Utilities</t>
  </si>
  <si>
    <t>Management</t>
  </si>
  <si>
    <t>NOI</t>
  </si>
  <si>
    <t>CAPITAL &amp; LEASING COSTS</t>
  </si>
  <si>
    <t>Tenant Improvements</t>
  </si>
  <si>
    <t>Leasing Commissions</t>
  </si>
  <si>
    <t>Capital Expenditure</t>
  </si>
  <si>
    <t>Purchase Information</t>
  </si>
  <si>
    <t>Purchase Price</t>
  </si>
  <si>
    <t>Land (20%)</t>
  </si>
  <si>
    <t>Structure (50%)</t>
  </si>
  <si>
    <t>7-year items (20%)</t>
  </si>
  <si>
    <t>3-year items (10%)</t>
  </si>
  <si>
    <t>Land</t>
  </si>
  <si>
    <t>LTV</t>
  </si>
  <si>
    <t>Debt</t>
  </si>
  <si>
    <t>Equity</t>
  </si>
  <si>
    <t>Interest Rate</t>
  </si>
  <si>
    <t>Interest Payment</t>
  </si>
  <si>
    <t>Total TIs</t>
  </si>
  <si>
    <t>Total Annual Depreciation Expense</t>
  </si>
  <si>
    <t>Taxable Income</t>
  </si>
  <si>
    <t>Adjustments:</t>
  </si>
  <si>
    <t>Kathy Center Total Depreciation</t>
  </si>
  <si>
    <t xml:space="preserve">Purchase Price </t>
  </si>
  <si>
    <t>Year 7</t>
  </si>
  <si>
    <t>Year 8</t>
  </si>
  <si>
    <t>Less: Depreciation (Purchase Price)</t>
  </si>
  <si>
    <t>Less: Depreciation (TIs)</t>
  </si>
  <si>
    <t>Plus: TIs</t>
  </si>
  <si>
    <t>Plus: Principal Amortization</t>
  </si>
  <si>
    <t>Depreciation</t>
  </si>
  <si>
    <t>Interest</t>
  </si>
  <si>
    <t>Tax Bracket Rate</t>
  </si>
  <si>
    <t xml:space="preserve">Value  </t>
  </si>
  <si>
    <t>Cash Flow from Operation</t>
  </si>
  <si>
    <t>Cap Ex</t>
  </si>
  <si>
    <t>Net Cash Flow from Operation</t>
  </si>
  <si>
    <t>Debt Payment</t>
  </si>
  <si>
    <t>Net Cash Flow from Sale</t>
  </si>
  <si>
    <t>Net Taxable Income (Loss)</t>
  </si>
  <si>
    <t>Plus: Depreciation (Purchase Price)</t>
  </si>
  <si>
    <t>Plus: Depreciation (TIs)</t>
  </si>
  <si>
    <t>Less: TIs</t>
  </si>
  <si>
    <t>Less: Principal Amortization</t>
  </si>
  <si>
    <t>Year 1</t>
  </si>
  <si>
    <t>Year 2</t>
  </si>
  <si>
    <t>Year 3</t>
  </si>
  <si>
    <t>Year 4</t>
  </si>
  <si>
    <t>Year 5</t>
  </si>
  <si>
    <t>(Tax losses no longer apply)</t>
  </si>
  <si>
    <t>Assumptions:</t>
  </si>
  <si>
    <t>Expense Year Over Year Growth</t>
  </si>
  <si>
    <t>Management Fee % Reimbursables</t>
  </si>
  <si>
    <t>Vacancy Rate % GPR</t>
  </si>
  <si>
    <t>Total TIs Depreciation</t>
  </si>
  <si>
    <t>Capital Expenditures Depreciation On</t>
  </si>
  <si>
    <t>Check</t>
  </si>
  <si>
    <t>Depreciation Schedule Backup Detail</t>
  </si>
  <si>
    <t>TI Depreciation On</t>
  </si>
  <si>
    <t>Year 1 TI Spend</t>
  </si>
  <si>
    <t>Year 2 TI Spend</t>
  </si>
  <si>
    <t>Year 3 TI Spend</t>
  </si>
  <si>
    <t>Year 4 TI Spend</t>
  </si>
  <si>
    <t>Year 5 TI Spend</t>
  </si>
  <si>
    <t>Year 6</t>
  </si>
  <si>
    <t>Year 9</t>
  </si>
  <si>
    <t>Year 10</t>
  </si>
  <si>
    <t>Year 11</t>
  </si>
  <si>
    <t>Loan Points</t>
  </si>
  <si>
    <t>Less: Application of Suspended Losses</t>
  </si>
  <si>
    <t>Taxable Income (Loss)</t>
  </si>
  <si>
    <t>Years of Loan Points Amortization</t>
  </si>
  <si>
    <t>Tax Shelter Sale Rate</t>
  </si>
  <si>
    <t>Suspended Tax Loss Detail Backup</t>
  </si>
  <si>
    <t>Plus: Annual Losses</t>
  </si>
  <si>
    <t>Credit Loss % Gross Income</t>
  </si>
  <si>
    <t>Net Operating Income (NOI)</t>
  </si>
  <si>
    <t>Capital Expenditures</t>
  </si>
  <si>
    <t>Total from TIs</t>
  </si>
  <si>
    <t>Total from Cap Ex</t>
  </si>
  <si>
    <t>Unlevered Cash Flow</t>
  </si>
  <si>
    <t>Kathy Center Before Tax Levered Cash Flow</t>
  </si>
  <si>
    <t>Less: Depreciation (Cap Ex)</t>
  </si>
  <si>
    <t>Plus: Cap Ex</t>
  </si>
  <si>
    <t>Kathy Center After-Tax Cash Flow</t>
  </si>
  <si>
    <t>After-Tax Cash Flow</t>
  </si>
  <si>
    <t>Plus: Depreciation (Cap Ex)</t>
  </si>
  <si>
    <t>Less: Cap Ex</t>
  </si>
  <si>
    <t>Total Net Cash Flow</t>
  </si>
  <si>
    <t>Average Annual Base Rent PSF</t>
  </si>
  <si>
    <t>Structure</t>
  </si>
  <si>
    <t>7-year items</t>
  </si>
  <si>
    <t>3-year items</t>
  </si>
  <si>
    <t>Total Depreciation</t>
  </si>
  <si>
    <t>Depreciation from Purchase</t>
  </si>
  <si>
    <t>Kathy Center Purchase Depreciation Schedule</t>
  </si>
  <si>
    <t>Kathy Center Depreciation TIs and Cap Ex Depreciation Schedule</t>
  </si>
  <si>
    <t>Depreciation from TIs and Cap Ex</t>
  </si>
  <si>
    <t>Less: Income Tax Liability *</t>
  </si>
  <si>
    <t>Income Tax Rate</t>
  </si>
  <si>
    <t>Taxable Income Calculation</t>
  </si>
  <si>
    <t>Interest Payment Calculation</t>
  </si>
  <si>
    <t>Tax Shelter Sales (90 cents on the $)</t>
  </si>
  <si>
    <t>Excess Tax Shelter Calculation</t>
  </si>
  <si>
    <t>Leslie Heights Investment With Pre-1986 Tax Shelters</t>
  </si>
  <si>
    <t>Developer's Cash Outflows and Inflows</t>
  </si>
  <si>
    <r>
      <t xml:space="preserve">Proceeds from Sale </t>
    </r>
    <r>
      <rPr>
        <i/>
        <sz val="9"/>
        <color theme="1" tint="0.249977111117893"/>
        <rFont val="Calibri"/>
        <family val="2"/>
      </rPr>
      <t>(property grows at inflation: 100*1.1^3)</t>
    </r>
  </si>
  <si>
    <t>Net Cash Flow from Operations</t>
  </si>
  <si>
    <t>Property Sale Net Cash Flow</t>
  </si>
  <si>
    <t>Leslie Heights Return on Equity Calculation</t>
  </si>
  <si>
    <t>Net Cash Flow:</t>
  </si>
  <si>
    <t>Equity IRR:</t>
  </si>
  <si>
    <t>Tax Shelter Sales - Not Applicable</t>
  </si>
  <si>
    <t>Leslie Heights Investment Post-1986 Tax Law Change</t>
  </si>
  <si>
    <t>Schedule</t>
  </si>
  <si>
    <t>NA</t>
  </si>
  <si>
    <t>Depreciation Allocation Totals:</t>
  </si>
  <si>
    <t>Allocation</t>
  </si>
  <si>
    <t>Total Leasable Square Feet</t>
  </si>
  <si>
    <t>Base Rent Year Over Year Growth</t>
  </si>
  <si>
    <t>Before-Tax Levered Cash Flow</t>
  </si>
  <si>
    <t>Debt Service</t>
  </si>
  <si>
    <t>Plus: Leasing Commissions</t>
  </si>
  <si>
    <t>Year 1 Cap Ex Spend</t>
  </si>
  <si>
    <t>Year 2 Cap Ex Spend</t>
  </si>
  <si>
    <t>Year 3 Cap Ex Spend</t>
  </si>
  <si>
    <t>Year 4 Cap Ex Spend</t>
  </si>
  <si>
    <t>Year 5 Cap Ex Spend</t>
  </si>
  <si>
    <t>Total Cap Ex Depreciation</t>
  </si>
  <si>
    <t>Assumption:</t>
  </si>
  <si>
    <t>Year of Sale (end of year)</t>
  </si>
  <si>
    <t>Kathy Center Taxable Income Calculation Part 2a</t>
  </si>
  <si>
    <t>Kathy Center Taxable Income Calculation Part 2b</t>
  </si>
  <si>
    <t>Sale Year (end of year)</t>
  </si>
  <si>
    <t>Total</t>
  </si>
  <si>
    <t>Leasing Commissions Amortization Schedule Backup Detail</t>
  </si>
  <si>
    <t>Leasing Cost Amortization On</t>
  </si>
  <si>
    <t>Year 1 Leasing Cost Spend</t>
  </si>
  <si>
    <t>Year 2 Leasing Cost Spend</t>
  </si>
  <si>
    <t>Year 3 Leasing Cost Spend</t>
  </si>
  <si>
    <t>Year 4 Leasing Cost Spend</t>
  </si>
  <si>
    <t>Year 5 Leasing Cost Spend</t>
  </si>
  <si>
    <t>Total Leasing Cost Amortization</t>
  </si>
  <si>
    <t>Cumulative Cost</t>
  </si>
  <si>
    <t>Cumulative Amortization</t>
  </si>
  <si>
    <t>Still Unamortized at Year-end</t>
  </si>
  <si>
    <t>Loan Points Amortization Schedule Backup Detail</t>
  </si>
  <si>
    <t>Loan Points Amortization</t>
  </si>
  <si>
    <t>Less: Leasing Commissions Amortization</t>
  </si>
  <si>
    <t xml:space="preserve">Less: Loan Points Amortization </t>
  </si>
  <si>
    <t>* Note: Profit-making real estate properties without a tax shelter must pay income taxes annually. In this example, losses are sustained in years 1 through 3, and income is fully sheltered in year 4 from suspended loss carry-forward.  Year 5 is a loss-making year, and in addition, all unutilized deferred losses are applied as this writing off of all remaining losses is allowed in the year of sale.  Consequently, income tax liability is $0 in all years shown, and before and after-tax cash flows in each year are equal to one another.</t>
  </si>
  <si>
    <t>Plus: Leasing Commissions Amortization</t>
  </si>
  <si>
    <t xml:space="preserve">Plus: Loan Points Amortization </t>
  </si>
  <si>
    <t>Less: Leasing Commissions</t>
  </si>
  <si>
    <t>Beginning of Period Balance *</t>
  </si>
  <si>
    <t>Less: Application of Suspended Losses *</t>
  </si>
  <si>
    <t>End of Period Balance *</t>
  </si>
  <si>
    <t>* Negative values in the Balance lines indicate there are deferred income tax loss amounts that can be applied. In the year of sale, if there is a Beginning of Period Balance, the entire balance will be applied.</t>
  </si>
  <si>
    <t>Check on After-Tax Cash Flow calculation: ^</t>
  </si>
  <si>
    <r>
      <t xml:space="preserve">^ In performing this check, we start with </t>
    </r>
    <r>
      <rPr>
        <u/>
        <sz val="9"/>
        <color theme="1" tint="0.24994659260841701"/>
        <rFont val="Calibri"/>
        <family val="2"/>
        <scheme val="minor"/>
      </rPr>
      <t>Net</t>
    </r>
    <r>
      <rPr>
        <sz val="9"/>
        <color theme="1" tint="0.24994659260841701"/>
        <rFont val="Calibri"/>
        <family val="2"/>
        <scheme val="minor"/>
      </rPr>
      <t xml:space="preserve"> Taxable Income, which reflects Application of any Suspended Losses (i.e., a reduction of Net Taxable Income).  As such, in those years where Taxable Income is positive and a Suspended Loss is applied (reducing Net Taxable Income in part, or reducing it in full, making it = 0):
 - If the amount of the Suspended Loss applied is less than the Taxable Income (i.e., only partial tax sheltering is achieved), we must add back </t>
    </r>
    <r>
      <rPr>
        <u/>
        <sz val="9"/>
        <color theme="1" tint="0.24994659260841701"/>
        <rFont val="Calibri"/>
        <family val="2"/>
        <scheme val="minor"/>
      </rPr>
      <t>just the Suspended Loss amount applied</t>
    </r>
    <r>
      <rPr>
        <sz val="9"/>
        <color theme="1" tint="0.24994659260841701"/>
        <rFont val="Calibri"/>
        <family val="2"/>
        <scheme val="minor"/>
      </rPr>
      <t xml:space="preserve"> to get to After-Tax Cash Flow.
 - If the amount of the Suspended Loss applied </t>
    </r>
    <r>
      <rPr>
        <u/>
        <sz val="9"/>
        <color theme="1" tint="0.24994659260841701"/>
        <rFont val="Calibri"/>
        <family val="2"/>
        <scheme val="minor"/>
      </rPr>
      <t>is equal to</t>
    </r>
    <r>
      <rPr>
        <sz val="9"/>
        <color theme="1" tint="0.24994659260841701"/>
        <rFont val="Calibri"/>
        <family val="2"/>
        <scheme val="minor"/>
      </rPr>
      <t xml:space="preserve"> the Taxable Income (i.e., full tax sheltering is achieved), then we must add back the </t>
    </r>
    <r>
      <rPr>
        <u/>
        <sz val="9"/>
        <color theme="1" tint="0.24994659260841701"/>
        <rFont val="Calibri"/>
        <family val="2"/>
        <scheme val="minor"/>
      </rPr>
      <t>full Taxable Income amount</t>
    </r>
    <r>
      <rPr>
        <sz val="9"/>
        <color theme="1" tint="0.24994659260841701"/>
        <rFont val="Calibri"/>
        <family val="2"/>
        <scheme val="minor"/>
      </rPr>
      <t xml:space="preserve"> to get to After-Tax Cash Flow.
If there is a loss made in the year (i.e., Taxable Income is negative), and there are Suspended Losses applied, add back the Suspended Loss amount applied to get to After-Tax Cash Flow.  We note that this situation would only occur in the year of sale, as if there is a loss in a non-sale year, tax liability will be 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</si>
</sst>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0_);\(0\)"/>
    <numFmt numFmtId="165" formatCode="_(&quot;$&quot;* #,##0_);_(&quot;$&quot;* \(#,##0\);_(&quot;$&quot;* &quot;-&quot;??_);_(@_)"/>
    <numFmt numFmtId="166" formatCode="&quot;$&quot;#,##0"/>
    <numFmt numFmtId="167" formatCode="0.0%"/>
    <numFmt numFmtId="168" formatCode="_(&quot;$&quot;#,##0_);_(&quot;$&quot;\(#,##0\);_(&quot;$&quot;&quot;-&quot;_);_(@_)"/>
    <numFmt numFmtId="169" formatCode="&quot;$&quot;#.0\ &quot;million&quot;"/>
    <numFmt numFmtId="170" formatCode="&quot;Year&quot;\ 0"/>
    <numFmt numFmtId="171" formatCode="0&quot;-year schedule&quot;"/>
    <numFmt numFmtId="172" formatCode="0%\ &quot;in year 1&quot;"/>
    <numFmt numFmtId="173" formatCode="#,##0\ &quot;years&quot;"/>
    <numFmt numFmtId="174" formatCode="&quot;Total over&quot;\ 0\ &quot;years&quot;"/>
    <numFmt numFmtId="175" formatCode="&quot;Year&quot;\ #,##0"/>
  </numFmts>
  <fonts count="31" x14ac:knownFonts="1">
    <font>
      <sz val="11"/>
      <color theme="1"/>
      <name val="Calibri"/>
      <family val="2"/>
      <scheme val="minor"/>
    </font>
    <font>
      <sz val="11"/>
      <color theme="1"/>
      <name val="Calibri"/>
      <family val="2"/>
      <scheme val="minor"/>
    </font>
    <font>
      <sz val="9"/>
      <color theme="1"/>
      <name val="Calibri"/>
      <family val="2"/>
      <scheme val="minor"/>
    </font>
    <font>
      <sz val="9"/>
      <name val="Calibri"/>
      <family val="2"/>
      <scheme val="minor"/>
    </font>
    <font>
      <b/>
      <sz val="9"/>
      <name val="Calibri"/>
      <family val="2"/>
      <scheme val="minor"/>
    </font>
    <font>
      <b/>
      <sz val="9"/>
      <color indexed="9"/>
      <name val="Calibri"/>
      <family val="2"/>
      <scheme val="minor"/>
    </font>
    <font>
      <i/>
      <sz val="9"/>
      <name val="Calibri"/>
      <family val="2"/>
      <scheme val="minor"/>
    </font>
    <font>
      <b/>
      <sz val="9"/>
      <color theme="0"/>
      <name val="Calibri"/>
      <family val="2"/>
      <scheme val="minor"/>
    </font>
    <font>
      <b/>
      <sz val="9"/>
      <color theme="1"/>
      <name val="Calibri"/>
      <family val="2"/>
      <scheme val="minor"/>
    </font>
    <font>
      <i/>
      <sz val="9"/>
      <color theme="1"/>
      <name val="Calibri"/>
      <family val="2"/>
      <scheme val="minor"/>
    </font>
    <font>
      <b/>
      <u/>
      <sz val="9"/>
      <name val="Calibri"/>
      <family val="2"/>
      <scheme val="minor"/>
    </font>
    <font>
      <b/>
      <u/>
      <sz val="9"/>
      <color theme="1"/>
      <name val="Calibri"/>
      <family val="2"/>
      <scheme val="minor"/>
    </font>
    <font>
      <b/>
      <sz val="9"/>
      <color rgb="FF0000FF"/>
      <name val="Calibri"/>
      <family val="2"/>
      <scheme val="minor"/>
    </font>
    <font>
      <sz val="10"/>
      <color theme="1"/>
      <name val="Calibri"/>
      <family val="2"/>
      <scheme val="minor"/>
    </font>
    <font>
      <i/>
      <sz val="10"/>
      <color theme="1"/>
      <name val="Calibri"/>
      <family val="2"/>
      <scheme val="minor"/>
    </font>
    <font>
      <sz val="9"/>
      <color theme="1" tint="0.249977111117893"/>
      <name val="Calibri"/>
      <family val="2"/>
      <scheme val="minor"/>
    </font>
    <font>
      <b/>
      <sz val="9"/>
      <color theme="1" tint="0.249977111117893"/>
      <name val="Calibri"/>
      <family val="2"/>
      <scheme val="minor"/>
    </font>
    <font>
      <sz val="9"/>
      <color theme="1" tint="0.34998626667073579"/>
      <name val="Calibri"/>
      <family val="2"/>
      <scheme val="minor"/>
    </font>
    <font>
      <b/>
      <sz val="9"/>
      <color theme="1" tint="0.34998626667073579"/>
      <name val="Calibri"/>
      <family val="2"/>
      <scheme val="minor"/>
    </font>
    <font>
      <i/>
      <sz val="9"/>
      <color theme="1" tint="0.34998626667073579"/>
      <name val="Calibri"/>
      <family val="2"/>
      <scheme val="minor"/>
    </font>
    <font>
      <b/>
      <i/>
      <sz val="9"/>
      <color theme="1" tint="0.34998626667073579"/>
      <name val="Calibri"/>
      <family val="2"/>
      <scheme val="minor"/>
    </font>
    <font>
      <sz val="9"/>
      <color rgb="FF0000FF"/>
      <name val="Calibri"/>
      <family val="2"/>
      <scheme val="minor"/>
    </font>
    <font>
      <i/>
      <sz val="9"/>
      <color theme="1" tint="0.249977111117893"/>
      <name val="Calibri"/>
      <family val="2"/>
      <scheme val="minor"/>
    </font>
    <font>
      <sz val="8"/>
      <color theme="1" tint="0.249977111117893"/>
      <name val="Calibri"/>
      <family val="2"/>
      <scheme val="minor"/>
    </font>
    <font>
      <i/>
      <sz val="9"/>
      <color theme="1" tint="0.249977111117893"/>
      <name val="Calibri"/>
      <family val="2"/>
    </font>
    <font>
      <u/>
      <sz val="9"/>
      <color theme="1" tint="0.249977111117893"/>
      <name val="Calibri"/>
      <family val="2"/>
      <scheme val="minor"/>
    </font>
    <font>
      <u/>
      <sz val="9"/>
      <color theme="1" tint="0.34998626667073579"/>
      <name val="Calibri"/>
      <family val="2"/>
      <scheme val="minor"/>
    </font>
    <font>
      <sz val="9"/>
      <color theme="1" tint="0.24994659260841701"/>
      <name val="Calibri"/>
      <family val="2"/>
      <scheme val="minor"/>
    </font>
    <font>
      <i/>
      <sz val="9"/>
      <color theme="1" tint="0.24994659260841701"/>
      <name val="Calibri"/>
      <family val="2"/>
      <scheme val="minor"/>
    </font>
    <font>
      <b/>
      <sz val="9"/>
      <color theme="1" tint="0.24994659260841701"/>
      <name val="Calibri"/>
      <family val="2"/>
      <scheme val="minor"/>
    </font>
    <font>
      <u/>
      <sz val="9"/>
      <color theme="1" tint="0.2499465926084170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3F67B1"/>
        <bgColor indexed="64"/>
      </patternFill>
    </fill>
    <fill>
      <patternFill patternType="solid">
        <fgColor theme="0" tint="-0.14999847407452621"/>
        <bgColor indexed="64"/>
      </patternFill>
    </fill>
    <fill>
      <patternFill patternType="solid">
        <fgColor theme="4" tint="0.59999389629810485"/>
        <bgColor indexed="64"/>
      </patternFill>
    </fill>
  </fills>
  <borders count="32">
    <border>
      <left/>
      <right/>
      <top/>
      <bottom/>
      <diagonal/>
    </border>
    <border>
      <left/>
      <right/>
      <top/>
      <bottom style="thin">
        <color indexed="64"/>
      </bottom>
      <diagonal/>
    </border>
    <border>
      <left style="hair">
        <color indexed="64"/>
      </left>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ck">
        <color rgb="FF3F67B1"/>
      </left>
      <right/>
      <top style="thick">
        <color rgb="FF3F67B1"/>
      </top>
      <bottom/>
      <diagonal/>
    </border>
    <border>
      <left/>
      <right/>
      <top style="thick">
        <color rgb="FF3F67B1"/>
      </top>
      <bottom/>
      <diagonal/>
    </border>
    <border>
      <left style="thick">
        <color rgb="FF3F67B1"/>
      </left>
      <right/>
      <top/>
      <bottom/>
      <diagonal/>
    </border>
    <border>
      <left/>
      <right style="thick">
        <color rgb="FF3F67B1"/>
      </right>
      <top/>
      <bottom/>
      <diagonal/>
    </border>
    <border>
      <left style="thick">
        <color rgb="FF3F67B1"/>
      </left>
      <right/>
      <top/>
      <bottom style="thick">
        <color rgb="FF3F67B1"/>
      </bottom>
      <diagonal/>
    </border>
    <border>
      <left/>
      <right style="thick">
        <color rgb="FF3F67B1"/>
      </right>
      <top/>
      <bottom style="thick">
        <color rgb="FF3F67B1"/>
      </bottom>
      <diagonal/>
    </border>
    <border>
      <left/>
      <right style="thick">
        <color rgb="FF3F67B1"/>
      </right>
      <top style="thick">
        <color rgb="FF3F67B1"/>
      </top>
      <bottom/>
      <diagonal/>
    </border>
    <border>
      <left/>
      <right/>
      <top/>
      <bottom style="thick">
        <color rgb="FF3F67B1"/>
      </bottom>
      <diagonal/>
    </border>
    <border>
      <left/>
      <right/>
      <top/>
      <bottom style="thin">
        <color theme="1" tint="0.24994659260841701"/>
      </bottom>
      <diagonal/>
    </border>
    <border>
      <left style="thick">
        <color rgb="FF3F67B1"/>
      </left>
      <right/>
      <top style="thick">
        <color rgb="FF3F67B1"/>
      </top>
      <bottom style="thick">
        <color rgb="FF3F67B1"/>
      </bottom>
      <diagonal/>
    </border>
    <border>
      <left/>
      <right/>
      <top style="thick">
        <color rgb="FF3F67B1"/>
      </top>
      <bottom style="thick">
        <color rgb="FF3F67B1"/>
      </bottom>
      <diagonal/>
    </border>
    <border>
      <left/>
      <right style="thick">
        <color rgb="FF3F67B1"/>
      </right>
      <top style="thick">
        <color rgb="FF3F67B1"/>
      </top>
      <bottom style="thick">
        <color rgb="FF3F67B1"/>
      </bottom>
      <diagonal/>
    </border>
    <border>
      <left/>
      <right/>
      <top/>
      <bottom style="medium">
        <color rgb="FF3F67B1"/>
      </bottom>
      <diagonal/>
    </border>
    <border>
      <left style="thick">
        <color rgb="FF3F67B1"/>
      </left>
      <right/>
      <top/>
      <bottom style="medium">
        <color rgb="FF3F67B1"/>
      </bottom>
      <diagonal/>
    </border>
    <border>
      <left/>
      <right style="thick">
        <color rgb="FF3F67B1"/>
      </right>
      <top/>
      <bottom style="medium">
        <color rgb="FF3F67B1"/>
      </bottom>
      <diagonal/>
    </border>
    <border>
      <left/>
      <right/>
      <top style="medium">
        <color rgb="FF3F67B1"/>
      </top>
      <bottom/>
      <diagonal/>
    </border>
    <border>
      <left/>
      <right style="thick">
        <color rgb="FF3F67B1"/>
      </right>
      <top/>
      <bottom style="thin">
        <color theme="1" tint="0.24994659260841701"/>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30">
    <xf numFmtId="0" fontId="0" fillId="0" borderId="0" xfId="0"/>
    <xf numFmtId="0" fontId="2" fillId="0" borderId="0" xfId="0" applyFont="1" applyFill="1"/>
    <xf numFmtId="0" fontId="3" fillId="0" borderId="0" xfId="0" applyFont="1" applyFill="1"/>
    <xf numFmtId="165" fontId="4" fillId="0" borderId="0" xfId="1" applyNumberFormat="1" applyFont="1" applyFill="1"/>
    <xf numFmtId="0" fontId="2" fillId="0" borderId="0" xfId="0" applyFont="1"/>
    <xf numFmtId="0" fontId="3" fillId="0" borderId="0" xfId="0" applyFont="1" applyFill="1" applyBorder="1" applyAlignment="1">
      <alignment horizontal="left" indent="2"/>
    </xf>
    <xf numFmtId="165" fontId="3" fillId="0" borderId="0" xfId="1" applyNumberFormat="1" applyFont="1" applyFill="1" applyBorder="1"/>
    <xf numFmtId="165" fontId="2" fillId="0" borderId="0" xfId="1" applyNumberFormat="1" applyFont="1" applyFill="1" applyBorder="1"/>
    <xf numFmtId="0" fontId="3" fillId="0" borderId="0" xfId="0" applyFont="1" applyFill="1" applyBorder="1"/>
    <xf numFmtId="0" fontId="6" fillId="0" borderId="0" xfId="0" applyFont="1" applyFill="1" applyBorder="1" applyAlignment="1">
      <alignment horizontal="left"/>
    </xf>
    <xf numFmtId="0" fontId="4" fillId="0" borderId="0" xfId="0" applyFont="1" applyFill="1" applyBorder="1" applyAlignment="1">
      <alignment horizontal="left" indent="2"/>
    </xf>
    <xf numFmtId="165" fontId="4" fillId="0" borderId="0" xfId="1" applyNumberFormat="1" applyFont="1" applyFill="1" applyBorder="1"/>
    <xf numFmtId="165" fontId="2" fillId="0" borderId="0" xfId="1" applyNumberFormat="1" applyFont="1" applyFill="1"/>
    <xf numFmtId="0" fontId="6" fillId="0" borderId="0" xfId="0" applyFont="1" applyFill="1" applyAlignment="1">
      <alignment horizontal="left"/>
    </xf>
    <xf numFmtId="0" fontId="4" fillId="0" borderId="0" xfId="0" applyFont="1" applyFill="1" applyAlignment="1">
      <alignment horizontal="left" indent="2"/>
    </xf>
    <xf numFmtId="43" fontId="2" fillId="0" borderId="0" xfId="0" applyNumberFormat="1" applyFont="1"/>
    <xf numFmtId="0" fontId="2" fillId="0" borderId="0" xfId="0" applyFont="1" applyFill="1" applyBorder="1"/>
    <xf numFmtId="0" fontId="8" fillId="0" borderId="0" xfId="0" applyFont="1" applyFill="1" applyBorder="1"/>
    <xf numFmtId="0" fontId="2" fillId="0" borderId="0" xfId="0" applyFont="1" applyFill="1" applyBorder="1" applyAlignment="1">
      <alignment horizontal="right"/>
    </xf>
    <xf numFmtId="0" fontId="9" fillId="0" borderId="0" xfId="0" applyFont="1" applyFill="1" applyBorder="1"/>
    <xf numFmtId="0" fontId="2" fillId="0" borderId="0" xfId="0" applyFont="1" applyFill="1" applyBorder="1" applyAlignment="1">
      <alignment horizontal="left" indent="1"/>
    </xf>
    <xf numFmtId="0" fontId="11" fillId="0" borderId="0" xfId="0" applyFont="1" applyFill="1" applyBorder="1"/>
    <xf numFmtId="0" fontId="9" fillId="0" borderId="0" xfId="0" applyFont="1" applyFill="1" applyBorder="1" applyAlignment="1">
      <alignment horizontal="center"/>
    </xf>
    <xf numFmtId="0" fontId="2" fillId="0" borderId="0" xfId="0" applyFont="1" applyFill="1" applyBorder="1" applyAlignment="1">
      <alignment horizontal="center"/>
    </xf>
    <xf numFmtId="49" fontId="2" fillId="0" borderId="0" xfId="0" applyNumberFormat="1" applyFont="1" applyFill="1" applyBorder="1" applyAlignment="1">
      <alignment horizontal="center"/>
    </xf>
    <xf numFmtId="0" fontId="2" fillId="0" borderId="0" xfId="0" applyFont="1" applyAlignment="1">
      <alignment horizontal="center" vertical="center"/>
    </xf>
    <xf numFmtId="0" fontId="2" fillId="0" borderId="0" xfId="0" applyFont="1" applyAlignment="1">
      <alignment horizontal="center"/>
    </xf>
    <xf numFmtId="6" fontId="2" fillId="0" borderId="0" xfId="0" applyNumberFormat="1" applyFont="1"/>
    <xf numFmtId="168" fontId="2" fillId="0" borderId="0" xfId="0" applyNumberFormat="1" applyFont="1"/>
    <xf numFmtId="5" fontId="2" fillId="0" borderId="0" xfId="0" applyNumberFormat="1" applyFont="1"/>
    <xf numFmtId="0" fontId="2" fillId="2" borderId="0" xfId="0" applyFont="1" applyFill="1"/>
    <xf numFmtId="10" fontId="12" fillId="0" borderId="0" xfId="0" applyNumberFormat="1" applyFont="1"/>
    <xf numFmtId="0" fontId="8" fillId="0" borderId="0" xfId="0" applyFont="1"/>
    <xf numFmtId="10" fontId="12" fillId="0" borderId="0" xfId="2" applyNumberFormat="1" applyFont="1"/>
    <xf numFmtId="165" fontId="12" fillId="0" borderId="0" xfId="0" applyNumberFormat="1" applyFont="1"/>
    <xf numFmtId="167" fontId="12" fillId="0" borderId="0" xfId="0" applyNumberFormat="1" applyFont="1" applyFill="1"/>
    <xf numFmtId="0" fontId="13" fillId="0" borderId="0" xfId="0" applyFont="1"/>
    <xf numFmtId="0" fontId="13" fillId="0" borderId="0" xfId="0" applyFont="1" applyFill="1"/>
    <xf numFmtId="0" fontId="14" fillId="0" borderId="0" xfId="0" applyFont="1" applyFill="1"/>
    <xf numFmtId="0" fontId="2" fillId="0" borderId="4" xfId="0" applyFont="1" applyBorder="1"/>
    <xf numFmtId="0" fontId="2" fillId="0" borderId="6" xfId="0" applyFont="1" applyBorder="1"/>
    <xf numFmtId="0" fontId="2" fillId="0" borderId="0" xfId="0" applyFont="1" applyBorder="1"/>
    <xf numFmtId="0" fontId="2" fillId="0" borderId="8" xfId="0" applyFont="1" applyBorder="1"/>
    <xf numFmtId="0" fontId="2" fillId="0" borderId="1" xfId="0" applyFont="1" applyBorder="1"/>
    <xf numFmtId="0" fontId="2" fillId="0" borderId="11" xfId="0" applyFont="1" applyBorder="1"/>
    <xf numFmtId="0" fontId="2" fillId="0" borderId="0" xfId="0" applyFont="1" applyFill="1" applyAlignment="1">
      <alignment horizontal="left"/>
    </xf>
    <xf numFmtId="165" fontId="8" fillId="0" borderId="0" xfId="0" applyNumberFormat="1" applyFont="1" applyFill="1"/>
    <xf numFmtId="165" fontId="2" fillId="0" borderId="0" xfId="0" applyNumberFormat="1" applyFont="1"/>
    <xf numFmtId="173" fontId="12" fillId="0" borderId="0" xfId="0" applyNumberFormat="1" applyFont="1"/>
    <xf numFmtId="9" fontId="12" fillId="0" borderId="0" xfId="0" applyNumberFormat="1" applyFont="1"/>
    <xf numFmtId="0" fontId="9" fillId="0" borderId="0" xfId="0" applyFont="1"/>
    <xf numFmtId="0" fontId="5" fillId="0" borderId="0" xfId="0" applyFont="1" applyFill="1" applyBorder="1" applyAlignment="1">
      <alignment vertical="top" wrapText="1"/>
    </xf>
    <xf numFmtId="0" fontId="5" fillId="0" borderId="0" xfId="0" applyFont="1" applyFill="1" applyAlignment="1">
      <alignment vertical="top" wrapText="1"/>
    </xf>
    <xf numFmtId="0" fontId="2" fillId="0" borderId="0" xfId="0" applyFont="1" applyFill="1"/>
    <xf numFmtId="0" fontId="3" fillId="0" borderId="0" xfId="0" applyFont="1" applyFill="1" applyBorder="1" applyAlignment="1">
      <alignment horizontal="center" wrapText="1"/>
    </xf>
    <xf numFmtId="0" fontId="3" fillId="0" borderId="0" xfId="0" applyFont="1" applyFill="1"/>
    <xf numFmtId="0" fontId="3" fillId="0" borderId="0" xfId="0" applyFont="1" applyFill="1" applyBorder="1" applyAlignment="1">
      <alignment vertical="top" wrapText="1"/>
    </xf>
    <xf numFmtId="0" fontId="10" fillId="0" borderId="0" xfId="0" applyFont="1" applyFill="1" applyAlignment="1">
      <alignment horizontal="center"/>
    </xf>
    <xf numFmtId="0" fontId="3" fillId="0" borderId="0" xfId="0" applyFont="1" applyFill="1" applyBorder="1" applyAlignment="1">
      <alignment horizontal="left" wrapText="1" indent="8"/>
    </xf>
    <xf numFmtId="6" fontId="3" fillId="0" borderId="0" xfId="0" applyNumberFormat="1" applyFont="1" applyFill="1"/>
    <xf numFmtId="0" fontId="3" fillId="0" borderId="0" xfId="0" applyFont="1" applyFill="1" applyBorder="1" applyAlignment="1">
      <alignment horizontal="left" vertical="top" wrapText="1" indent="8"/>
    </xf>
    <xf numFmtId="0" fontId="3" fillId="0" borderId="0" xfId="0" applyFont="1" applyFill="1" applyBorder="1" applyAlignment="1">
      <alignment wrapText="1"/>
    </xf>
    <xf numFmtId="3" fontId="3" fillId="0" borderId="0" xfId="0" applyNumberFormat="1" applyFont="1" applyFill="1" applyBorder="1" applyAlignment="1">
      <alignment wrapText="1"/>
    </xf>
    <xf numFmtId="0" fontId="2" fillId="0" borderId="0" xfId="0" applyFont="1" applyFill="1" applyBorder="1" applyAlignment="1"/>
    <xf numFmtId="0" fontId="2" fillId="2" borderId="14" xfId="0" applyFont="1" applyFill="1" applyBorder="1"/>
    <xf numFmtId="0" fontId="2" fillId="2" borderId="15" xfId="0" applyFont="1" applyFill="1" applyBorder="1"/>
    <xf numFmtId="0" fontId="15" fillId="2" borderId="14" xfId="0" applyFont="1" applyFill="1" applyBorder="1" applyAlignment="1">
      <alignment horizontal="left" indent="1"/>
    </xf>
    <xf numFmtId="0" fontId="2" fillId="0" borderId="0" xfId="0" applyFont="1" applyFill="1" applyAlignment="1">
      <alignment vertical="top"/>
    </xf>
    <xf numFmtId="6" fontId="3" fillId="0" borderId="0" xfId="0" applyNumberFormat="1" applyFont="1" applyFill="1" applyAlignment="1">
      <alignment vertical="top"/>
    </xf>
    <xf numFmtId="0" fontId="3" fillId="0" borderId="0" xfId="0" applyFont="1" applyFill="1" applyAlignment="1">
      <alignment vertical="top"/>
    </xf>
    <xf numFmtId="0" fontId="16" fillId="2" borderId="16" xfId="0" applyFont="1" applyFill="1" applyBorder="1" applyAlignment="1">
      <alignment horizontal="left" vertical="top" indent="1"/>
    </xf>
    <xf numFmtId="0" fontId="17" fillId="2" borderId="14" xfId="0" applyFont="1" applyFill="1" applyBorder="1"/>
    <xf numFmtId="164" fontId="17" fillId="2" borderId="0" xfId="0" applyNumberFormat="1" applyFont="1" applyFill="1" applyBorder="1" applyAlignment="1">
      <alignment horizontal="right"/>
    </xf>
    <xf numFmtId="164" fontId="17" fillId="2" borderId="0" xfId="0" applyNumberFormat="1" applyFont="1" applyFill="1" applyBorder="1" applyAlignment="1">
      <alignment horizontal="center"/>
    </xf>
    <xf numFmtId="0" fontId="17" fillId="2" borderId="0" xfId="0" applyFont="1" applyFill="1" applyBorder="1"/>
    <xf numFmtId="0" fontId="19" fillId="2" borderId="14" xfId="0" applyFont="1" applyFill="1" applyBorder="1" applyAlignment="1">
      <alignment horizontal="left" indent="1"/>
    </xf>
    <xf numFmtId="0" fontId="17" fillId="2" borderId="14" xfId="0" applyFont="1" applyFill="1" applyBorder="1" applyAlignment="1">
      <alignment horizontal="left" indent="2"/>
    </xf>
    <xf numFmtId="0" fontId="18" fillId="2" borderId="14" xfId="0" applyFont="1" applyFill="1" applyBorder="1" applyAlignment="1">
      <alignment horizontal="left" indent="1"/>
    </xf>
    <xf numFmtId="0" fontId="18" fillId="0" borderId="0" xfId="0" applyFont="1"/>
    <xf numFmtId="0" fontId="17" fillId="0" borderId="0" xfId="0" applyFont="1"/>
    <xf numFmtId="0" fontId="17" fillId="0" borderId="0" xfId="0" applyFont="1" applyAlignment="1">
      <alignment horizontal="right"/>
    </xf>
    <xf numFmtId="0" fontId="18" fillId="2" borderId="16" xfId="0" applyFont="1" applyFill="1" applyBorder="1" applyAlignment="1">
      <alignment horizontal="left" vertical="top" indent="1"/>
    </xf>
    <xf numFmtId="0" fontId="0" fillId="2" borderId="0" xfId="0" applyFill="1"/>
    <xf numFmtId="0" fontId="17" fillId="2" borderId="14" xfId="0" applyFont="1" applyFill="1" applyBorder="1" applyAlignment="1">
      <alignment horizontal="left" indent="1"/>
    </xf>
    <xf numFmtId="6" fontId="17" fillId="2" borderId="0" xfId="1" applyNumberFormat="1" applyFont="1" applyFill="1" applyBorder="1"/>
    <xf numFmtId="0" fontId="17" fillId="2" borderId="16" xfId="0" applyFont="1" applyFill="1" applyBorder="1" applyAlignment="1">
      <alignment horizontal="left" vertical="top" indent="1"/>
    </xf>
    <xf numFmtId="164" fontId="2" fillId="2" borderId="0" xfId="0" applyNumberFormat="1" applyFont="1" applyFill="1" applyBorder="1" applyAlignment="1">
      <alignment horizontal="right" vertical="center"/>
    </xf>
    <xf numFmtId="0" fontId="2" fillId="0" borderId="0" xfId="0" applyFont="1" applyAlignment="1">
      <alignment vertical="top"/>
    </xf>
    <xf numFmtId="6" fontId="17" fillId="2" borderId="0" xfId="0" applyNumberFormat="1" applyFont="1" applyFill="1" applyBorder="1"/>
    <xf numFmtId="0" fontId="18" fillId="2" borderId="14" xfId="0" applyFont="1" applyFill="1" applyBorder="1"/>
    <xf numFmtId="0" fontId="17" fillId="2" borderId="14" xfId="0" applyFont="1" applyFill="1" applyBorder="1" applyAlignment="1">
      <alignment horizontal="left" vertical="top" indent="1"/>
    </xf>
    <xf numFmtId="164" fontId="17" fillId="2" borderId="0" xfId="0" applyNumberFormat="1" applyFont="1" applyFill="1" applyBorder="1" applyAlignment="1">
      <alignment horizontal="right" vertical="center"/>
    </xf>
    <xf numFmtId="164" fontId="17" fillId="2" borderId="0" xfId="0" applyNumberFormat="1" applyFont="1" applyFill="1" applyBorder="1"/>
    <xf numFmtId="0" fontId="20" fillId="2" borderId="14" xfId="0" applyFont="1" applyFill="1" applyBorder="1" applyAlignment="1">
      <alignment horizontal="left" indent="1"/>
    </xf>
    <xf numFmtId="0" fontId="18" fillId="2" borderId="16" xfId="0" applyFont="1" applyFill="1" applyBorder="1" applyAlignment="1">
      <alignment horizontal="left" vertical="top" wrapText="1" indent="1"/>
    </xf>
    <xf numFmtId="0" fontId="2" fillId="0" borderId="0" xfId="0" applyFont="1" applyAlignment="1">
      <alignment vertical="center"/>
    </xf>
    <xf numFmtId="0" fontId="7" fillId="0" borderId="0" xfId="0" applyFont="1" applyFill="1" applyBorder="1" applyAlignment="1">
      <alignment vertical="center"/>
    </xf>
    <xf numFmtId="0" fontId="8" fillId="0" borderId="0" xfId="0" applyFont="1" applyFill="1" applyBorder="1" applyAlignment="1">
      <alignment vertical="top"/>
    </xf>
    <xf numFmtId="0" fontId="17" fillId="2" borderId="14" xfId="0" applyFont="1" applyFill="1" applyBorder="1" applyAlignment="1">
      <alignment horizontal="left" vertical="top" wrapText="1" indent="2"/>
    </xf>
    <xf numFmtId="0" fontId="5" fillId="2" borderId="14" xfId="0" applyFont="1" applyFill="1" applyBorder="1" applyAlignment="1">
      <alignment vertical="center" wrapText="1"/>
    </xf>
    <xf numFmtId="0" fontId="5" fillId="2" borderId="0" xfId="0" applyFont="1" applyFill="1" applyBorder="1" applyAlignment="1">
      <alignment vertical="center" wrapText="1"/>
    </xf>
    <xf numFmtId="0" fontId="2" fillId="2" borderId="0" xfId="0" applyFont="1" applyFill="1" applyBorder="1"/>
    <xf numFmtId="0" fontId="17" fillId="2" borderId="0" xfId="0" applyFont="1" applyFill="1" applyBorder="1" applyAlignment="1">
      <alignment horizontal="center" vertical="center"/>
    </xf>
    <xf numFmtId="0" fontId="17" fillId="2" borderId="0" xfId="0" applyFont="1" applyFill="1" applyBorder="1" applyAlignment="1">
      <alignment horizontal="center"/>
    </xf>
    <xf numFmtId="169" fontId="17" fillId="2" borderId="0" xfId="0" applyNumberFormat="1" applyFont="1" applyFill="1" applyBorder="1" applyAlignment="1">
      <alignment horizontal="center"/>
    </xf>
    <xf numFmtId="0" fontId="17" fillId="2" borderId="0" xfId="0" applyFont="1" applyFill="1" applyBorder="1" applyAlignment="1">
      <alignment horizontal="right"/>
    </xf>
    <xf numFmtId="0" fontId="17" fillId="2" borderId="0" xfId="0" applyFont="1" applyFill="1" applyBorder="1" applyAlignment="1">
      <alignment horizontal="right" vertical="center"/>
    </xf>
    <xf numFmtId="0" fontId="17" fillId="2" borderId="14" xfId="0" applyFont="1" applyFill="1" applyBorder="1" applyAlignment="1">
      <alignment horizontal="left" vertical="top" wrapText="1" indent="3"/>
    </xf>
    <xf numFmtId="0" fontId="17" fillId="0" borderId="0" xfId="0" applyFont="1" applyFill="1"/>
    <xf numFmtId="0" fontId="18" fillId="0" borderId="0" xfId="0" applyFont="1" applyFill="1" applyAlignment="1">
      <alignment horizontal="left"/>
    </xf>
    <xf numFmtId="6" fontId="17" fillId="0" borderId="0" xfId="0" applyNumberFormat="1" applyFont="1"/>
    <xf numFmtId="0" fontId="17" fillId="0" borderId="4" xfId="0" applyFont="1" applyBorder="1"/>
    <xf numFmtId="0" fontId="17" fillId="0" borderId="0" xfId="0" applyFont="1" applyBorder="1"/>
    <xf numFmtId="0" fontId="17" fillId="0" borderId="0" xfId="0" applyFont="1" applyFill="1" applyBorder="1"/>
    <xf numFmtId="6" fontId="17" fillId="0" borderId="0" xfId="0" applyNumberFormat="1" applyFont="1" applyFill="1"/>
    <xf numFmtId="6" fontId="17" fillId="0" borderId="0" xfId="0" applyNumberFormat="1" applyFont="1" applyBorder="1"/>
    <xf numFmtId="6" fontId="17" fillId="0" borderId="0" xfId="0" applyNumberFormat="1" applyFont="1" applyFill="1" applyBorder="1"/>
    <xf numFmtId="0" fontId="19" fillId="0" borderId="0" xfId="0" applyFont="1" applyFill="1"/>
    <xf numFmtId="0" fontId="2" fillId="0" borderId="2" xfId="0" applyFont="1" applyFill="1" applyBorder="1"/>
    <xf numFmtId="38" fontId="2" fillId="0" borderId="0" xfId="0" applyNumberFormat="1" applyFont="1" applyFill="1" applyBorder="1"/>
    <xf numFmtId="0" fontId="18" fillId="0" borderId="7" xfId="0" applyFont="1" applyFill="1" applyBorder="1" applyAlignment="1">
      <alignment horizontal="left" indent="1"/>
    </xf>
    <xf numFmtId="0" fontId="17" fillId="0" borderId="7" xfId="0" applyFont="1" applyFill="1" applyBorder="1" applyAlignment="1">
      <alignment horizontal="left" indent="1"/>
    </xf>
    <xf numFmtId="6" fontId="17" fillId="0" borderId="2" xfId="0" applyNumberFormat="1" applyFont="1" applyFill="1" applyBorder="1"/>
    <xf numFmtId="37" fontId="8" fillId="0" borderId="8" xfId="0" applyNumberFormat="1" applyFont="1" applyBorder="1" applyAlignment="1">
      <alignment horizontal="right"/>
    </xf>
    <xf numFmtId="6" fontId="17" fillId="3" borderId="0" xfId="0" applyNumberFormat="1" applyFont="1" applyFill="1" applyBorder="1"/>
    <xf numFmtId="6" fontId="17" fillId="3" borderId="1" xfId="0" applyNumberFormat="1" applyFont="1" applyFill="1" applyBorder="1"/>
    <xf numFmtId="6" fontId="17" fillId="0" borderId="1" xfId="0" applyNumberFormat="1" applyFont="1" applyFill="1" applyBorder="1"/>
    <xf numFmtId="6" fontId="18" fillId="0" borderId="0" xfId="0" applyNumberFormat="1" applyFont="1" applyFill="1" applyBorder="1"/>
    <xf numFmtId="0" fontId="18" fillId="0" borderId="7" xfId="0" applyFont="1" applyFill="1" applyBorder="1" applyAlignment="1"/>
    <xf numFmtId="6" fontId="8" fillId="0" borderId="0" xfId="0" applyNumberFormat="1" applyFont="1" applyFill="1" applyBorder="1"/>
    <xf numFmtId="0" fontId="21" fillId="0" borderId="0" xfId="0" applyFont="1" applyFill="1" applyBorder="1"/>
    <xf numFmtId="0" fontId="17" fillId="0" borderId="2" xfId="0" applyFont="1" applyFill="1" applyBorder="1"/>
    <xf numFmtId="0" fontId="17" fillId="0" borderId="7" xfId="0" applyFont="1" applyFill="1" applyBorder="1"/>
    <xf numFmtId="38" fontId="17" fillId="0" borderId="0" xfId="0" applyNumberFormat="1" applyFont="1" applyFill="1" applyBorder="1"/>
    <xf numFmtId="0" fontId="18" fillId="0" borderId="9" xfId="0" applyFont="1" applyFill="1" applyBorder="1" applyAlignment="1">
      <alignment horizontal="left" indent="1"/>
    </xf>
    <xf numFmtId="6" fontId="18" fillId="0" borderId="1" xfId="0" applyNumberFormat="1" applyFont="1" applyFill="1" applyBorder="1"/>
    <xf numFmtId="0" fontId="17" fillId="0" borderId="10" xfId="0" applyFont="1" applyFill="1" applyBorder="1"/>
    <xf numFmtId="0" fontId="17" fillId="0" borderId="1" xfId="0" applyFont="1" applyFill="1" applyBorder="1"/>
    <xf numFmtId="0" fontId="17" fillId="0" borderId="1" xfId="0" applyFont="1" applyBorder="1"/>
    <xf numFmtId="0" fontId="18" fillId="0" borderId="0" xfId="0" applyFont="1" applyFill="1"/>
    <xf numFmtId="0" fontId="17" fillId="0" borderId="0" xfId="0" applyFont="1" applyFill="1" applyAlignment="1">
      <alignment horizontal="right"/>
    </xf>
    <xf numFmtId="169" fontId="2" fillId="2" borderId="0" xfId="0" applyNumberFormat="1" applyFont="1" applyFill="1" applyBorder="1"/>
    <xf numFmtId="0" fontId="2" fillId="2" borderId="14" xfId="0" applyFont="1" applyFill="1" applyBorder="1" applyAlignment="1">
      <alignment horizontal="left" indent="1"/>
    </xf>
    <xf numFmtId="166" fontId="17" fillId="0" borderId="0" xfId="0" applyNumberFormat="1" applyFont="1" applyFill="1"/>
    <xf numFmtId="0" fontId="8" fillId="0" borderId="3" xfId="0" applyFont="1" applyFill="1" applyBorder="1" applyAlignment="1">
      <alignment horizontal="center"/>
    </xf>
    <xf numFmtId="6" fontId="17" fillId="0" borderId="10" xfId="0" applyNumberFormat="1" applyFont="1" applyFill="1" applyBorder="1"/>
    <xf numFmtId="6" fontId="17" fillId="0" borderId="1" xfId="0" applyNumberFormat="1" applyFont="1" applyBorder="1"/>
    <xf numFmtId="0" fontId="18" fillId="0" borderId="8" xfId="0" applyFont="1" applyBorder="1" applyAlignment="1">
      <alignment horizontal="right"/>
    </xf>
    <xf numFmtId="6" fontId="17" fillId="0" borderId="0" xfId="1" applyNumberFormat="1" applyFont="1" applyFill="1"/>
    <xf numFmtId="0" fontId="16" fillId="0" borderId="0" xfId="0" applyFont="1"/>
    <xf numFmtId="0" fontId="15" fillId="0" borderId="0" xfId="0" applyFont="1"/>
    <xf numFmtId="0" fontId="22" fillId="0" borderId="0" xfId="0" applyFont="1"/>
    <xf numFmtId="6" fontId="16" fillId="2" borderId="19" xfId="0" applyNumberFormat="1" applyFont="1" applyFill="1" applyBorder="1" applyAlignment="1">
      <alignment vertical="top"/>
    </xf>
    <xf numFmtId="6" fontId="15" fillId="2" borderId="0" xfId="1" applyNumberFormat="1" applyFont="1" applyFill="1" applyBorder="1"/>
    <xf numFmtId="0" fontId="15" fillId="2" borderId="0" xfId="0" applyFont="1" applyFill="1" applyBorder="1"/>
    <xf numFmtId="0" fontId="15" fillId="2" borderId="14" xfId="0" applyFont="1" applyFill="1" applyBorder="1"/>
    <xf numFmtId="164" fontId="15" fillId="2" borderId="0" xfId="0" applyNumberFormat="1" applyFont="1" applyFill="1" applyBorder="1" applyAlignment="1">
      <alignment horizontal="right"/>
    </xf>
    <xf numFmtId="0" fontId="15" fillId="2" borderId="0" xfId="0" applyFont="1" applyFill="1" applyBorder="1" applyAlignment="1">
      <alignment horizontal="right"/>
    </xf>
    <xf numFmtId="0" fontId="16" fillId="2" borderId="14" xfId="0" applyFont="1" applyFill="1" applyBorder="1" applyAlignment="1">
      <alignment horizontal="left" indent="1"/>
    </xf>
    <xf numFmtId="0" fontId="16" fillId="2" borderId="14" xfId="0" applyFont="1" applyFill="1" applyBorder="1" applyAlignment="1">
      <alignment horizontal="left" indent="2"/>
    </xf>
    <xf numFmtId="0" fontId="15" fillId="2" borderId="0" xfId="0" applyFont="1" applyFill="1" applyBorder="1" applyAlignment="1">
      <alignment horizontal="left" indent="1"/>
    </xf>
    <xf numFmtId="0" fontId="15" fillId="2" borderId="19" xfId="0" applyFont="1" applyFill="1" applyBorder="1" applyAlignment="1">
      <alignment vertical="top"/>
    </xf>
    <xf numFmtId="0" fontId="22" fillId="2" borderId="14" xfId="0" applyFont="1" applyFill="1" applyBorder="1" applyAlignment="1">
      <alignment horizontal="left" indent="1"/>
    </xf>
    <xf numFmtId="0" fontId="15" fillId="2" borderId="15" xfId="0" applyFont="1" applyFill="1" applyBorder="1"/>
    <xf numFmtId="0" fontId="16" fillId="2" borderId="14" xfId="0" applyFont="1" applyFill="1" applyBorder="1"/>
    <xf numFmtId="170" fontId="15" fillId="2" borderId="0" xfId="0" applyNumberFormat="1" applyFont="1" applyFill="1" applyBorder="1"/>
    <xf numFmtId="0" fontId="15" fillId="2" borderId="17" xfId="0" applyFont="1" applyFill="1" applyBorder="1" applyAlignment="1">
      <alignment vertical="top"/>
    </xf>
    <xf numFmtId="0" fontId="2" fillId="2" borderId="0" xfId="0" applyFont="1" applyFill="1" applyAlignment="1">
      <alignment vertical="top"/>
    </xf>
    <xf numFmtId="38" fontId="17" fillId="2" borderId="0" xfId="1" applyNumberFormat="1" applyFont="1" applyFill="1" applyBorder="1"/>
    <xf numFmtId="38" fontId="15" fillId="2" borderId="0" xfId="1" applyNumberFormat="1" applyFont="1" applyFill="1" applyBorder="1"/>
    <xf numFmtId="164" fontId="15" fillId="2" borderId="0" xfId="0" applyNumberFormat="1" applyFont="1" applyFill="1" applyBorder="1" applyAlignment="1">
      <alignment horizontal="center"/>
    </xf>
    <xf numFmtId="165" fontId="15" fillId="2" borderId="0" xfId="1" applyNumberFormat="1" applyFont="1" applyFill="1" applyBorder="1"/>
    <xf numFmtId="164" fontId="15" fillId="2" borderId="0" xfId="0" applyNumberFormat="1" applyFont="1" applyFill="1" applyBorder="1" applyAlignment="1">
      <alignment horizontal="right" vertical="center"/>
    </xf>
    <xf numFmtId="38" fontId="15" fillId="2" borderId="20" xfId="1" applyNumberFormat="1" applyFont="1" applyFill="1" applyBorder="1"/>
    <xf numFmtId="0" fontId="15" fillId="2" borderId="16" xfId="0" applyFont="1" applyFill="1" applyBorder="1" applyAlignment="1">
      <alignment horizontal="left" vertical="top" indent="1"/>
    </xf>
    <xf numFmtId="38" fontId="17" fillId="2" borderId="1" xfId="1" applyNumberFormat="1" applyFont="1" applyFill="1" applyBorder="1"/>
    <xf numFmtId="38" fontId="15" fillId="2" borderId="1" xfId="1" applyNumberFormat="1" applyFont="1" applyFill="1" applyBorder="1"/>
    <xf numFmtId="38" fontId="2" fillId="2" borderId="0" xfId="0" applyNumberFormat="1" applyFont="1" applyFill="1" applyBorder="1" applyAlignment="1">
      <alignment horizontal="right" vertical="center"/>
    </xf>
    <xf numFmtId="38" fontId="17" fillId="2" borderId="1" xfId="0" applyNumberFormat="1" applyFont="1" applyFill="1" applyBorder="1"/>
    <xf numFmtId="38" fontId="17" fillId="2" borderId="0" xfId="0" applyNumberFormat="1" applyFont="1" applyFill="1" applyBorder="1"/>
    <xf numFmtId="38" fontId="17" fillId="2" borderId="0" xfId="1" applyNumberFormat="1" applyFont="1" applyFill="1" applyBorder="1" applyAlignment="1">
      <alignment vertical="top"/>
    </xf>
    <xf numFmtId="38" fontId="17" fillId="2" borderId="0" xfId="0" applyNumberFormat="1" applyFont="1" applyFill="1" applyBorder="1" applyAlignment="1">
      <alignment horizontal="right"/>
    </xf>
    <xf numFmtId="38" fontId="17" fillId="2" borderId="0" xfId="0" applyNumberFormat="1" applyFont="1" applyFill="1" applyBorder="1" applyAlignment="1">
      <alignment horizontal="right" vertical="center"/>
    </xf>
    <xf numFmtId="6" fontId="17" fillId="2" borderId="0" xfId="0" applyNumberFormat="1" applyFont="1" applyFill="1" applyBorder="1" applyAlignment="1">
      <alignment horizontal="right"/>
    </xf>
    <xf numFmtId="0" fontId="17" fillId="2" borderId="16" xfId="0" applyFont="1" applyFill="1" applyBorder="1" applyAlignment="1">
      <alignment horizontal="left" vertical="top" wrapText="1" indent="1"/>
    </xf>
    <xf numFmtId="164" fontId="17" fillId="2" borderId="0" xfId="0" applyNumberFormat="1" applyFont="1" applyFill="1" applyBorder="1" applyAlignment="1">
      <alignment horizontal="right" indent="1"/>
    </xf>
    <xf numFmtId="165" fontId="2" fillId="0" borderId="0" xfId="0" applyNumberFormat="1" applyFont="1" applyBorder="1"/>
    <xf numFmtId="165" fontId="15" fillId="2" borderId="0" xfId="1" applyNumberFormat="1" applyFont="1" applyFill="1" applyBorder="1" applyAlignment="1">
      <alignment horizontal="right"/>
    </xf>
    <xf numFmtId="0" fontId="15" fillId="2" borderId="0" xfId="0" applyFont="1" applyFill="1" applyBorder="1" applyAlignment="1"/>
    <xf numFmtId="164" fontId="17" fillId="2" borderId="0" xfId="0" applyNumberFormat="1" applyFont="1" applyFill="1" applyBorder="1" applyAlignment="1"/>
    <xf numFmtId="164" fontId="17" fillId="2" borderId="0" xfId="0" applyNumberFormat="1" applyFont="1" applyFill="1" applyBorder="1" applyAlignment="1">
      <alignment vertical="center"/>
    </xf>
    <xf numFmtId="0" fontId="17" fillId="2" borderId="0" xfId="0" applyFont="1" applyFill="1" applyBorder="1" applyAlignment="1"/>
    <xf numFmtId="38" fontId="17" fillId="2" borderId="0" xfId="1" applyNumberFormat="1" applyFont="1" applyFill="1" applyBorder="1" applyAlignment="1"/>
    <xf numFmtId="38" fontId="15" fillId="2" borderId="0" xfId="1" applyNumberFormat="1" applyFont="1" applyFill="1" applyBorder="1" applyAlignment="1"/>
    <xf numFmtId="38" fontId="17" fillId="2" borderId="0" xfId="1" applyNumberFormat="1" applyFont="1" applyFill="1" applyBorder="1" applyAlignment="1">
      <alignment horizontal="right"/>
    </xf>
    <xf numFmtId="38" fontId="15" fillId="2" borderId="0" xfId="1" applyNumberFormat="1" applyFont="1" applyFill="1" applyBorder="1" applyAlignment="1">
      <alignment horizontal="right"/>
    </xf>
    <xf numFmtId="38" fontId="15" fillId="2" borderId="0" xfId="1" applyNumberFormat="1" applyFont="1" applyFill="1" applyBorder="1" applyAlignment="1">
      <alignment vertical="top"/>
    </xf>
    <xf numFmtId="38" fontId="15" fillId="2" borderId="20" xfId="1" applyNumberFormat="1" applyFont="1" applyFill="1" applyBorder="1" applyAlignment="1"/>
    <xf numFmtId="38" fontId="15" fillId="2" borderId="1" xfId="1" applyNumberFormat="1" applyFont="1" applyFill="1" applyBorder="1" applyAlignment="1"/>
    <xf numFmtId="38" fontId="17" fillId="2" borderId="1" xfId="0" applyNumberFormat="1" applyFont="1" applyFill="1" applyBorder="1" applyAlignment="1"/>
    <xf numFmtId="38" fontId="17" fillId="2" borderId="0" xfId="0" applyNumberFormat="1" applyFont="1" applyFill="1" applyBorder="1" applyAlignment="1"/>
    <xf numFmtId="38" fontId="17" fillId="2" borderId="1" xfId="1" applyNumberFormat="1" applyFont="1" applyFill="1" applyBorder="1" applyAlignment="1"/>
    <xf numFmtId="0" fontId="2" fillId="2" borderId="17" xfId="0" applyFont="1" applyFill="1" applyBorder="1"/>
    <xf numFmtId="0" fontId="2" fillId="2" borderId="17" xfId="0" applyFont="1" applyFill="1" applyBorder="1" applyAlignment="1">
      <alignment vertical="top"/>
    </xf>
    <xf numFmtId="38" fontId="17" fillId="2" borderId="1" xfId="0" applyNumberFormat="1" applyFont="1" applyFill="1" applyBorder="1" applyAlignment="1">
      <alignment horizontal="right"/>
    </xf>
    <xf numFmtId="168" fontId="2" fillId="0" borderId="0" xfId="0" applyNumberFormat="1" applyFont="1" applyAlignment="1">
      <alignment vertical="top"/>
    </xf>
    <xf numFmtId="0" fontId="18" fillId="2" borderId="14" xfId="0" applyFont="1" applyFill="1" applyBorder="1" applyAlignment="1">
      <alignment horizontal="left" vertical="top" indent="1"/>
    </xf>
    <xf numFmtId="0" fontId="5" fillId="2" borderId="1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15" fillId="2" borderId="17" xfId="0" applyFont="1" applyFill="1" applyBorder="1"/>
    <xf numFmtId="0" fontId="7" fillId="2" borderId="14" xfId="0" applyFont="1" applyFill="1" applyBorder="1" applyAlignment="1">
      <alignment horizontal="center" vertical="center" wrapText="1"/>
    </xf>
    <xf numFmtId="0" fontId="7" fillId="2" borderId="0" xfId="0" applyFont="1" applyFill="1" applyBorder="1" applyAlignment="1">
      <alignment horizontal="center" vertical="center" wrapText="1"/>
    </xf>
    <xf numFmtId="38" fontId="15" fillId="2" borderId="0" xfId="0" applyNumberFormat="1" applyFont="1" applyFill="1" applyBorder="1"/>
    <xf numFmtId="38" fontId="15" fillId="2" borderId="0" xfId="0" applyNumberFormat="1" applyFont="1" applyFill="1" applyBorder="1" applyAlignment="1"/>
    <xf numFmtId="38" fontId="15" fillId="2" borderId="1" xfId="0" applyNumberFormat="1" applyFont="1" applyFill="1" applyBorder="1" applyAlignment="1"/>
    <xf numFmtId="38" fontId="15" fillId="2" borderId="0" xfId="0" applyNumberFormat="1" applyFont="1" applyFill="1" applyBorder="1" applyAlignment="1">
      <alignment horizontal="right"/>
    </xf>
    <xf numFmtId="38" fontId="15" fillId="2" borderId="1" xfId="1" applyNumberFormat="1" applyFont="1" applyFill="1" applyBorder="1" applyAlignment="1">
      <alignment horizontal="right"/>
    </xf>
    <xf numFmtId="38" fontId="15" fillId="0" borderId="0" xfId="1" applyNumberFormat="1" applyFont="1" applyFill="1"/>
    <xf numFmtId="0" fontId="15" fillId="2" borderId="0" xfId="0" applyFont="1" applyFill="1"/>
    <xf numFmtId="10" fontId="15" fillId="2" borderId="0" xfId="0" applyNumberFormat="1" applyFont="1" applyFill="1" applyBorder="1" applyAlignment="1"/>
    <xf numFmtId="6" fontId="15" fillId="2" borderId="0" xfId="0" applyNumberFormat="1" applyFont="1" applyFill="1" applyBorder="1" applyAlignment="1"/>
    <xf numFmtId="0" fontId="25" fillId="2" borderId="14" xfId="0" applyFont="1" applyFill="1" applyBorder="1" applyAlignment="1">
      <alignment horizontal="left" indent="1"/>
    </xf>
    <xf numFmtId="9" fontId="15" fillId="2" borderId="1" xfId="0" applyNumberFormat="1" applyFont="1" applyFill="1" applyBorder="1" applyAlignment="1"/>
    <xf numFmtId="0" fontId="16" fillId="2" borderId="0" xfId="0" applyFont="1" applyFill="1" applyBorder="1" applyAlignment="1">
      <alignment horizontal="left" indent="1"/>
    </xf>
    <xf numFmtId="0" fontId="25" fillId="2" borderId="0" xfId="0" applyFont="1" applyFill="1" applyBorder="1" applyAlignment="1">
      <alignment horizontal="left" indent="1"/>
    </xf>
    <xf numFmtId="0" fontId="16" fillId="2" borderId="0" xfId="0" applyFont="1" applyFill="1" applyBorder="1" applyAlignment="1">
      <alignment horizontal="left" indent="2"/>
    </xf>
    <xf numFmtId="0" fontId="16" fillId="2" borderId="19" xfId="0" applyFont="1" applyFill="1" applyBorder="1" applyAlignment="1">
      <alignment horizontal="left" vertical="top" indent="1"/>
    </xf>
    <xf numFmtId="0" fontId="15" fillId="0" borderId="0" xfId="0" applyFont="1" applyFill="1" applyBorder="1"/>
    <xf numFmtId="170" fontId="15" fillId="2" borderId="0" xfId="0" applyNumberFormat="1" applyFont="1" applyFill="1" applyBorder="1" applyAlignment="1"/>
    <xf numFmtId="6" fontId="15" fillId="2" borderId="0" xfId="1" applyNumberFormat="1" applyFont="1" applyFill="1" applyBorder="1" applyAlignment="1"/>
    <xf numFmtId="0" fontId="25" fillId="2" borderId="14" xfId="0" applyFont="1" applyFill="1" applyBorder="1" applyAlignment="1">
      <alignment horizontal="left" vertical="center" indent="1"/>
    </xf>
    <xf numFmtId="0" fontId="16" fillId="2" borderId="25" xfId="0" applyFont="1" applyFill="1" applyBorder="1" applyAlignment="1">
      <alignment horizontal="left" vertical="top" indent="1"/>
    </xf>
    <xf numFmtId="0" fontId="5" fillId="2" borderId="26" xfId="0" applyFont="1" applyFill="1" applyBorder="1" applyAlignment="1">
      <alignment horizontal="center" vertical="center" wrapText="1"/>
    </xf>
    <xf numFmtId="0" fontId="2" fillId="2" borderId="27" xfId="0" applyFont="1" applyFill="1" applyBorder="1"/>
    <xf numFmtId="37" fontId="15" fillId="2" borderId="15" xfId="0" applyNumberFormat="1" applyFont="1" applyFill="1" applyBorder="1" applyAlignment="1">
      <alignment horizontal="right" indent="1"/>
    </xf>
    <xf numFmtId="7" fontId="15" fillId="2" borderId="15" xfId="0" applyNumberFormat="1" applyFont="1" applyFill="1" applyBorder="1" applyAlignment="1">
      <alignment horizontal="right" indent="1"/>
    </xf>
    <xf numFmtId="0" fontId="15" fillId="2" borderId="15" xfId="0" applyFont="1" applyFill="1" applyBorder="1" applyAlignment="1">
      <alignment horizontal="right" indent="1"/>
    </xf>
    <xf numFmtId="5" fontId="15" fillId="2" borderId="17" xfId="0" applyNumberFormat="1" applyFont="1" applyFill="1" applyBorder="1" applyAlignment="1">
      <alignment horizontal="right" vertical="top" indent="1"/>
    </xf>
    <xf numFmtId="0" fontId="15" fillId="0" borderId="0" xfId="0" applyFont="1" applyAlignment="1">
      <alignment horizontal="center"/>
    </xf>
    <xf numFmtId="0" fontId="15" fillId="0" borderId="0" xfId="0" applyFont="1" applyAlignment="1">
      <alignment horizontal="left"/>
    </xf>
    <xf numFmtId="167" fontId="12" fillId="0" borderId="0" xfId="0" applyNumberFormat="1" applyFont="1" applyAlignment="1">
      <alignment horizontal="center"/>
    </xf>
    <xf numFmtId="173" fontId="12" fillId="0" borderId="0" xfId="0" applyNumberFormat="1" applyFont="1" applyAlignment="1">
      <alignment horizontal="center"/>
    </xf>
    <xf numFmtId="0" fontId="15" fillId="0" borderId="0" xfId="0" applyFont="1" applyAlignment="1">
      <alignment horizontal="left" indent="1"/>
    </xf>
    <xf numFmtId="167" fontId="2" fillId="0" borderId="0" xfId="0" applyNumberFormat="1" applyFont="1" applyAlignment="1">
      <alignment horizontal="center"/>
    </xf>
    <xf numFmtId="0" fontId="2" fillId="0" borderId="0" xfId="0" applyFont="1" applyAlignment="1">
      <alignment horizontal="left" indent="1"/>
    </xf>
    <xf numFmtId="164" fontId="17" fillId="0" borderId="0" xfId="0" applyNumberFormat="1" applyFont="1" applyFill="1" applyBorder="1" applyAlignment="1">
      <alignment horizontal="right"/>
    </xf>
    <xf numFmtId="0" fontId="5" fillId="2" borderId="18" xfId="0" applyFont="1" applyFill="1" applyBorder="1" applyAlignment="1">
      <alignment horizontal="center" vertical="center" wrapText="1"/>
    </xf>
    <xf numFmtId="164" fontId="17" fillId="2" borderId="15" xfId="0" applyNumberFormat="1" applyFont="1" applyFill="1" applyBorder="1" applyAlignment="1">
      <alignment horizontal="right" indent="1"/>
    </xf>
    <xf numFmtId="0" fontId="17" fillId="2" borderId="15" xfId="0" applyFont="1" applyFill="1" applyBorder="1" applyAlignment="1">
      <alignment horizontal="right" indent="1"/>
    </xf>
    <xf numFmtId="10" fontId="12" fillId="0" borderId="0" xfId="0" applyNumberFormat="1" applyFont="1" applyFill="1"/>
    <xf numFmtId="166" fontId="15" fillId="0" borderId="0" xfId="0" applyNumberFormat="1" applyFont="1" applyFill="1"/>
    <xf numFmtId="6" fontId="17" fillId="2" borderId="15" xfId="1" applyNumberFormat="1" applyFont="1" applyFill="1" applyBorder="1" applyAlignment="1">
      <alignment horizontal="right" indent="1"/>
    </xf>
    <xf numFmtId="6" fontId="17" fillId="2" borderId="15" xfId="0" applyNumberFormat="1" applyFont="1" applyFill="1" applyBorder="1" applyAlignment="1">
      <alignment horizontal="right" indent="1"/>
    </xf>
    <xf numFmtId="38" fontId="17" fillId="2" borderId="15" xfId="0" applyNumberFormat="1" applyFont="1" applyFill="1" applyBorder="1" applyAlignment="1">
      <alignment horizontal="right" indent="1"/>
    </xf>
    <xf numFmtId="0" fontId="0" fillId="4" borderId="0" xfId="0" applyFill="1"/>
    <xf numFmtId="38" fontId="16" fillId="6" borderId="19" xfId="1" applyNumberFormat="1" applyFont="1" applyFill="1" applyBorder="1" applyAlignment="1">
      <alignment horizontal="right" vertical="top"/>
    </xf>
    <xf numFmtId="38" fontId="18" fillId="6" borderId="20" xfId="1" applyNumberFormat="1" applyFont="1" applyFill="1" applyBorder="1"/>
    <xf numFmtId="38" fontId="18" fillId="6" borderId="20" xfId="1" applyNumberFormat="1" applyFont="1" applyFill="1" applyBorder="1" applyAlignment="1"/>
    <xf numFmtId="38" fontId="16" fillId="6" borderId="20" xfId="1" applyNumberFormat="1" applyFont="1" applyFill="1" applyBorder="1"/>
    <xf numFmtId="38" fontId="16" fillId="6" borderId="20" xfId="1" applyNumberFormat="1" applyFont="1" applyFill="1" applyBorder="1" applyAlignment="1"/>
    <xf numFmtId="38" fontId="15" fillId="6" borderId="19" xfId="1" applyNumberFormat="1" applyFont="1" applyFill="1" applyBorder="1" applyAlignment="1">
      <alignment vertical="top"/>
    </xf>
    <xf numFmtId="38" fontId="16" fillId="6" borderId="0" xfId="1" applyNumberFormat="1" applyFont="1" applyFill="1" applyBorder="1"/>
    <xf numFmtId="38" fontId="16" fillId="6" borderId="0" xfId="1" applyNumberFormat="1" applyFont="1" applyFill="1" applyBorder="1" applyAlignment="1"/>
    <xf numFmtId="38" fontId="16" fillId="6" borderId="19" xfId="1" applyNumberFormat="1" applyFont="1" applyFill="1" applyBorder="1" applyAlignment="1">
      <alignment vertical="top"/>
    </xf>
    <xf numFmtId="38" fontId="18" fillId="6" borderId="0" xfId="0" applyNumberFormat="1" applyFont="1" applyFill="1" applyBorder="1"/>
    <xf numFmtId="38" fontId="18" fillId="6" borderId="0" xfId="0" applyNumberFormat="1" applyFont="1" applyFill="1" applyBorder="1" applyAlignment="1"/>
    <xf numFmtId="38" fontId="17" fillId="6" borderId="19" xfId="0" applyNumberFormat="1" applyFont="1" applyFill="1" applyBorder="1" applyAlignment="1">
      <alignment vertical="top"/>
    </xf>
    <xf numFmtId="38" fontId="18" fillId="6" borderId="1" xfId="1" applyNumberFormat="1" applyFont="1" applyFill="1" applyBorder="1"/>
    <xf numFmtId="38" fontId="18" fillId="6" borderId="1" xfId="1" applyNumberFormat="1" applyFont="1" applyFill="1" applyBorder="1" applyAlignment="1"/>
    <xf numFmtId="38" fontId="17" fillId="6" borderId="19" xfId="1" applyNumberFormat="1" applyFont="1" applyFill="1" applyBorder="1" applyAlignment="1">
      <alignment vertical="top"/>
    </xf>
    <xf numFmtId="38" fontId="18" fillId="6" borderId="0" xfId="1" applyNumberFormat="1" applyFont="1" applyFill="1" applyBorder="1"/>
    <xf numFmtId="38" fontId="18" fillId="6" borderId="0" xfId="1" applyNumberFormat="1" applyFont="1" applyFill="1" applyBorder="1" applyAlignment="1"/>
    <xf numFmtId="38" fontId="18" fillId="6" borderId="19" xfId="1" applyNumberFormat="1" applyFont="1" applyFill="1" applyBorder="1" applyAlignment="1">
      <alignment vertical="top"/>
    </xf>
    <xf numFmtId="38" fontId="17" fillId="6" borderId="0" xfId="0" applyNumberFormat="1" applyFont="1" applyFill="1" applyBorder="1" applyAlignment="1">
      <alignment horizontal="right"/>
    </xf>
    <xf numFmtId="38" fontId="17" fillId="6" borderId="0" xfId="0" applyNumberFormat="1" applyFont="1" applyFill="1" applyBorder="1" applyAlignment="1">
      <alignment horizontal="right" vertical="center"/>
    </xf>
    <xf numFmtId="38" fontId="17" fillId="6" borderId="20" xfId="0" applyNumberFormat="1" applyFont="1" applyFill="1" applyBorder="1" applyAlignment="1">
      <alignment horizontal="right"/>
    </xf>
    <xf numFmtId="6" fontId="17" fillId="6" borderId="19" xfId="0" applyNumberFormat="1" applyFont="1" applyFill="1" applyBorder="1" applyAlignment="1">
      <alignment horizontal="right" vertical="top"/>
    </xf>
    <xf numFmtId="38" fontId="18" fillId="6" borderId="0" xfId="1" applyNumberFormat="1" applyFont="1" applyFill="1" applyBorder="1" applyAlignment="1">
      <alignment vertical="top"/>
    </xf>
    <xf numFmtId="38" fontId="18" fillId="6" borderId="15" xfId="1" applyNumberFormat="1" applyFont="1" applyFill="1" applyBorder="1" applyAlignment="1">
      <alignment horizontal="right" vertical="top" indent="1"/>
    </xf>
    <xf numFmtId="38" fontId="18" fillId="6" borderId="28" xfId="1" applyNumberFormat="1" applyFont="1" applyFill="1" applyBorder="1" applyAlignment="1">
      <alignment horizontal="right" indent="1"/>
    </xf>
    <xf numFmtId="6" fontId="17" fillId="6" borderId="19" xfId="1" applyNumberFormat="1" applyFont="1" applyFill="1" applyBorder="1" applyAlignment="1">
      <alignment vertical="top"/>
    </xf>
    <xf numFmtId="6" fontId="17" fillId="6" borderId="17" xfId="1" applyNumberFormat="1" applyFont="1" applyFill="1" applyBorder="1" applyAlignment="1">
      <alignment horizontal="right" vertical="top" indent="1"/>
    </xf>
    <xf numFmtId="6" fontId="18" fillId="6" borderId="19" xfId="0" applyNumberFormat="1" applyFont="1" applyFill="1" applyBorder="1" applyAlignment="1">
      <alignment horizontal="right" vertical="top"/>
    </xf>
    <xf numFmtId="38" fontId="17" fillId="6" borderId="1" xfId="1" applyNumberFormat="1" applyFont="1" applyFill="1" applyBorder="1"/>
    <xf numFmtId="38" fontId="17" fillId="6" borderId="1" xfId="1" applyNumberFormat="1" applyFont="1" applyFill="1" applyBorder="1" applyAlignment="1">
      <alignment horizontal="right"/>
    </xf>
    <xf numFmtId="6" fontId="18" fillId="6" borderId="19" xfId="1" applyNumberFormat="1" applyFont="1" applyFill="1" applyBorder="1" applyAlignment="1">
      <alignment vertical="top"/>
    </xf>
    <xf numFmtId="6" fontId="18" fillId="6" borderId="19" xfId="1" applyNumberFormat="1" applyFont="1" applyFill="1" applyBorder="1" applyAlignment="1">
      <alignment horizontal="right" vertical="top"/>
    </xf>
    <xf numFmtId="38" fontId="18" fillId="6" borderId="15" xfId="0" applyNumberFormat="1" applyFont="1" applyFill="1" applyBorder="1" applyAlignment="1">
      <alignment horizontal="right" indent="1"/>
    </xf>
    <xf numFmtId="38" fontId="18" fillId="6" borderId="0" xfId="0" applyNumberFormat="1" applyFont="1" applyFill="1" applyBorder="1" applyAlignment="1">
      <alignment vertical="top"/>
    </xf>
    <xf numFmtId="38" fontId="18" fillId="6" borderId="15" xfId="0" applyNumberFormat="1" applyFont="1" applyFill="1" applyBorder="1" applyAlignment="1">
      <alignment horizontal="right" vertical="top" indent="1"/>
    </xf>
    <xf numFmtId="38" fontId="18" fillId="6" borderId="19" xfId="0" applyNumberFormat="1" applyFont="1" applyFill="1" applyBorder="1" applyAlignment="1">
      <alignment vertical="top"/>
    </xf>
    <xf numFmtId="38" fontId="18" fillId="6" borderId="17" xfId="0" applyNumberFormat="1" applyFont="1" applyFill="1" applyBorder="1" applyAlignment="1">
      <alignment horizontal="right" vertical="top" indent="1"/>
    </xf>
    <xf numFmtId="38" fontId="16" fillId="6" borderId="0" xfId="1" applyNumberFormat="1" applyFont="1" applyFill="1" applyBorder="1" applyAlignment="1">
      <alignment horizontal="right"/>
    </xf>
    <xf numFmtId="6" fontId="16" fillId="6" borderId="24" xfId="0" applyNumberFormat="1" applyFont="1" applyFill="1" applyBorder="1" applyAlignment="1">
      <alignment vertical="top"/>
    </xf>
    <xf numFmtId="6" fontId="16" fillId="6" borderId="24" xfId="0" applyNumberFormat="1" applyFont="1" applyFill="1" applyBorder="1" applyAlignment="1">
      <alignment horizontal="right" vertical="top"/>
    </xf>
    <xf numFmtId="6" fontId="12" fillId="6" borderId="0" xfId="0" applyNumberFormat="1" applyFont="1" applyFill="1" applyBorder="1" applyAlignment="1">
      <alignment horizontal="right"/>
    </xf>
    <xf numFmtId="6" fontId="17" fillId="6" borderId="0" xfId="0" applyNumberFormat="1" applyFont="1" applyFill="1" applyBorder="1" applyAlignment="1">
      <alignment horizontal="right"/>
    </xf>
    <xf numFmtId="0" fontId="15" fillId="0" borderId="14" xfId="0" applyFont="1" applyBorder="1" applyAlignment="1">
      <alignment horizontal="right"/>
    </xf>
    <xf numFmtId="6" fontId="15" fillId="2" borderId="0" xfId="0" applyNumberFormat="1" applyFont="1" applyFill="1" applyBorder="1" applyAlignment="1">
      <alignment horizontal="left"/>
    </xf>
    <xf numFmtId="0" fontId="15" fillId="2" borderId="16" xfId="0" applyFont="1" applyFill="1" applyBorder="1" applyAlignment="1">
      <alignment horizontal="right" vertical="top"/>
    </xf>
    <xf numFmtId="9" fontId="15" fillId="2" borderId="19" xfId="0" applyNumberFormat="1" applyFont="1" applyFill="1" applyBorder="1" applyAlignment="1">
      <alignment horizontal="left" vertical="top"/>
    </xf>
    <xf numFmtId="38" fontId="15" fillId="6" borderId="0" xfId="0" applyNumberFormat="1" applyFont="1" applyFill="1" applyBorder="1"/>
    <xf numFmtId="38" fontId="15" fillId="6" borderId="0" xfId="0" applyNumberFormat="1" applyFont="1" applyFill="1" applyBorder="1" applyAlignment="1">
      <alignment horizontal="right"/>
    </xf>
    <xf numFmtId="166" fontId="17" fillId="0" borderId="0" xfId="0" applyNumberFormat="1" applyFont="1"/>
    <xf numFmtId="0" fontId="18" fillId="0" borderId="7" xfId="0" applyFont="1" applyBorder="1" applyAlignment="1">
      <alignment horizontal="left" indent="1"/>
    </xf>
    <xf numFmtId="0" fontId="17" fillId="0" borderId="7" xfId="0" applyFont="1" applyBorder="1" applyAlignment="1">
      <alignment horizontal="left" indent="1"/>
    </xf>
    <xf numFmtId="174" fontId="18" fillId="0" borderId="0" xfId="0" applyNumberFormat="1" applyFont="1" applyAlignment="1">
      <alignment horizontal="right"/>
    </xf>
    <xf numFmtId="6" fontId="26" fillId="0" borderId="0" xfId="0" applyNumberFormat="1" applyFont="1"/>
    <xf numFmtId="6" fontId="18" fillId="0" borderId="1" xfId="0" applyNumberFormat="1" applyFont="1" applyBorder="1"/>
    <xf numFmtId="0" fontId="18" fillId="0" borderId="0" xfId="0" applyFont="1" applyAlignment="1">
      <alignment vertical="center"/>
    </xf>
    <xf numFmtId="0" fontId="17" fillId="0" borderId="0" xfId="0" applyFont="1" applyAlignment="1">
      <alignment vertical="center" wrapText="1"/>
    </xf>
    <xf numFmtId="175" fontId="12" fillId="0" borderId="0" xfId="0" applyNumberFormat="1" applyFont="1" applyAlignment="1">
      <alignment horizontal="left" vertical="center"/>
    </xf>
    <xf numFmtId="175" fontId="12" fillId="0" borderId="0" xfId="0" applyNumberFormat="1" applyFont="1" applyAlignment="1">
      <alignment vertical="center"/>
    </xf>
    <xf numFmtId="170" fontId="15" fillId="0" borderId="0" xfId="0" applyNumberFormat="1" applyFont="1" applyAlignment="1">
      <alignment horizontal="right"/>
    </xf>
    <xf numFmtId="170" fontId="15" fillId="0" borderId="29" xfId="0" applyNumberFormat="1" applyFont="1" applyBorder="1" applyAlignment="1">
      <alignment horizontal="right"/>
    </xf>
    <xf numFmtId="174" fontId="18" fillId="0" borderId="0" xfId="0" applyNumberFormat="1" applyFont="1" applyBorder="1" applyAlignment="1">
      <alignment horizontal="right"/>
    </xf>
    <xf numFmtId="6" fontId="26" fillId="0" borderId="0" xfId="0" applyNumberFormat="1" applyFont="1" applyBorder="1"/>
    <xf numFmtId="175" fontId="12" fillId="0" borderId="0" xfId="0" applyNumberFormat="1" applyFont="1"/>
    <xf numFmtId="0" fontId="18" fillId="0" borderId="0" xfId="0" applyFont="1" applyAlignment="1">
      <alignment horizontal="left"/>
    </xf>
    <xf numFmtId="164" fontId="17" fillId="0" borderId="0" xfId="0" applyNumberFormat="1" applyFont="1" applyAlignment="1">
      <alignment horizontal="right"/>
    </xf>
    <xf numFmtId="0" fontId="18" fillId="0" borderId="0" xfId="0" applyFont="1" applyAlignment="1">
      <alignment horizontal="center"/>
    </xf>
    <xf numFmtId="38" fontId="18" fillId="0" borderId="0" xfId="0" applyNumberFormat="1" applyFont="1" applyAlignment="1">
      <alignment horizontal="center"/>
    </xf>
    <xf numFmtId="38" fontId="17" fillId="0" borderId="0" xfId="0" applyNumberFormat="1" applyFont="1"/>
    <xf numFmtId="0" fontId="2" fillId="0" borderId="3" xfId="0" applyFont="1" applyBorder="1"/>
    <xf numFmtId="0" fontId="2" fillId="0" borderId="4" xfId="0" applyFont="1" applyBorder="1" applyAlignment="1">
      <alignment horizontal="right"/>
    </xf>
    <xf numFmtId="0" fontId="2" fillId="0" borderId="5" xfId="0" applyFont="1" applyBorder="1" applyAlignment="1">
      <alignment horizontal="right"/>
    </xf>
    <xf numFmtId="0" fontId="18" fillId="0" borderId="0" xfId="0" applyFont="1" applyAlignment="1">
      <alignment horizontal="left" indent="1"/>
    </xf>
    <xf numFmtId="38" fontId="2" fillId="0" borderId="0" xfId="0" applyNumberFormat="1" applyFont="1"/>
    <xf numFmtId="0" fontId="2" fillId="0" borderId="2" xfId="0" applyFont="1" applyBorder="1"/>
    <xf numFmtId="0" fontId="17" fillId="0" borderId="0" xfId="0" applyFont="1" applyAlignment="1">
      <alignment horizontal="left" indent="1"/>
    </xf>
    <xf numFmtId="6" fontId="17" fillId="3" borderId="0" xfId="0" applyNumberFormat="1" applyFont="1" applyFill="1"/>
    <xf numFmtId="38" fontId="17" fillId="0" borderId="1" xfId="0" applyNumberFormat="1" applyFont="1" applyBorder="1"/>
    <xf numFmtId="0" fontId="18" fillId="0" borderId="9" xfId="0" applyFont="1" applyBorder="1" applyAlignment="1">
      <alignment horizontal="left" indent="1"/>
    </xf>
    <xf numFmtId="0" fontId="18" fillId="0" borderId="1" xfId="0" applyFont="1" applyBorder="1" applyAlignment="1">
      <alignment horizontal="left" indent="1"/>
    </xf>
    <xf numFmtId="6" fontId="27" fillId="0" borderId="1" xfId="0" applyNumberFormat="1" applyFont="1" applyBorder="1"/>
    <xf numFmtId="0" fontId="19" fillId="0" borderId="3" xfId="0" applyFont="1" applyBorder="1" applyAlignment="1">
      <alignment horizontal="left" indent="1"/>
    </xf>
    <xf numFmtId="0" fontId="19" fillId="0" borderId="4" xfId="0" applyFont="1" applyBorder="1" applyAlignment="1">
      <alignment horizontal="left" indent="1"/>
    </xf>
    <xf numFmtId="6" fontId="19" fillId="0" borderId="4" xfId="0" applyNumberFormat="1" applyFont="1" applyBorder="1"/>
    <xf numFmtId="6" fontId="19" fillId="0" borderId="6" xfId="0" applyNumberFormat="1" applyFont="1" applyBorder="1"/>
    <xf numFmtId="6" fontId="27" fillId="0" borderId="0" xfId="0" applyNumberFormat="1" applyFont="1"/>
    <xf numFmtId="0" fontId="19" fillId="0" borderId="7" xfId="0" applyFont="1" applyBorder="1" applyAlignment="1">
      <alignment horizontal="left" indent="1"/>
    </xf>
    <xf numFmtId="0" fontId="19" fillId="0" borderId="0" xfId="0" applyFont="1" applyAlignment="1">
      <alignment horizontal="left" indent="1"/>
    </xf>
    <xf numFmtId="6" fontId="9" fillId="0" borderId="0" xfId="0" applyNumberFormat="1" applyFont="1"/>
    <xf numFmtId="6" fontId="9" fillId="0" borderId="8" xfId="0" applyNumberFormat="1" applyFont="1" applyBorder="1"/>
    <xf numFmtId="0" fontId="17" fillId="0" borderId="9" xfId="0" applyFont="1" applyBorder="1" applyAlignment="1">
      <alignment horizontal="left" indent="1"/>
    </xf>
    <xf numFmtId="0" fontId="17" fillId="0" borderId="1" xfId="0" applyFont="1" applyBorder="1" applyAlignment="1">
      <alignment horizontal="left" indent="1"/>
    </xf>
    <xf numFmtId="6" fontId="15" fillId="0" borderId="1" xfId="0" applyNumberFormat="1" applyFont="1" applyBorder="1"/>
    <xf numFmtId="6" fontId="15" fillId="0" borderId="11" xfId="0" applyNumberFormat="1" applyFont="1" applyBorder="1"/>
    <xf numFmtId="0" fontId="27" fillId="0" borderId="0" xfId="0" applyFont="1" applyAlignment="1">
      <alignment horizontal="right"/>
    </xf>
    <xf numFmtId="170" fontId="15" fillId="0" borderId="1" xfId="0" applyNumberFormat="1" applyFont="1" applyBorder="1" applyAlignment="1">
      <alignment horizontal="right"/>
    </xf>
    <xf numFmtId="170" fontId="15" fillId="0" borderId="30" xfId="0" applyNumberFormat="1" applyFont="1" applyBorder="1" applyAlignment="1">
      <alignment horizontal="right"/>
    </xf>
    <xf numFmtId="38" fontId="27" fillId="0" borderId="0" xfId="0" applyNumberFormat="1" applyFont="1"/>
    <xf numFmtId="38" fontId="27" fillId="0" borderId="8" xfId="0" applyNumberFormat="1" applyFont="1" applyBorder="1"/>
    <xf numFmtId="6" fontId="28" fillId="0" borderId="0" xfId="0" applyNumberFormat="1" applyFont="1"/>
    <xf numFmtId="6" fontId="28" fillId="0" borderId="8" xfId="0" applyNumberFormat="1" applyFont="1" applyBorder="1"/>
    <xf numFmtId="6" fontId="27" fillId="0" borderId="11" xfId="0" applyNumberFormat="1" applyFont="1" applyBorder="1"/>
    <xf numFmtId="0" fontId="7" fillId="2" borderId="15" xfId="0" applyFont="1" applyFill="1" applyBorder="1" applyAlignment="1">
      <alignment horizontal="center" vertical="center" wrapText="1"/>
    </xf>
    <xf numFmtId="170" fontId="17" fillId="2" borderId="15" xfId="0" applyNumberFormat="1" applyFont="1" applyFill="1" applyBorder="1" applyAlignment="1">
      <alignment horizontal="right" indent="1"/>
    </xf>
    <xf numFmtId="6" fontId="15" fillId="2" borderId="15" xfId="1" applyNumberFormat="1" applyFont="1" applyFill="1" applyBorder="1" applyAlignment="1">
      <alignment horizontal="right" indent="1"/>
    </xf>
    <xf numFmtId="6" fontId="15" fillId="2" borderId="15" xfId="0" applyNumberFormat="1" applyFont="1" applyFill="1" applyBorder="1" applyAlignment="1">
      <alignment horizontal="right" indent="1"/>
    </xf>
    <xf numFmtId="38" fontId="15" fillId="2" borderId="15" xfId="1" applyNumberFormat="1" applyFont="1" applyFill="1" applyBorder="1" applyAlignment="1">
      <alignment horizontal="right" indent="1"/>
    </xf>
    <xf numFmtId="0" fontId="17" fillId="5" borderId="0" xfId="0" applyFont="1" applyFill="1" applyAlignment="1">
      <alignment horizontal="center"/>
    </xf>
    <xf numFmtId="0" fontId="15" fillId="5" borderId="0" xfId="0" applyFont="1" applyFill="1"/>
    <xf numFmtId="0" fontId="15" fillId="5" borderId="0" xfId="0" applyFont="1" applyFill="1" applyAlignment="1">
      <alignment horizontal="left" indent="1"/>
    </xf>
    <xf numFmtId="6" fontId="15" fillId="5" borderId="0" xfId="0" applyNumberFormat="1" applyFont="1" applyFill="1" applyAlignment="1">
      <alignment horizontal="center"/>
    </xf>
    <xf numFmtId="6" fontId="15" fillId="5" borderId="19" xfId="0" applyNumberFormat="1" applyFont="1" applyFill="1" applyBorder="1" applyAlignment="1">
      <alignment horizontal="center" vertical="top"/>
    </xf>
    <xf numFmtId="0" fontId="15" fillId="2" borderId="14" xfId="0" applyFont="1" applyFill="1" applyBorder="1" applyAlignment="1">
      <alignment horizontal="left" vertical="top" indent="1"/>
    </xf>
    <xf numFmtId="6" fontId="16" fillId="2" borderId="0" xfId="1" applyNumberFormat="1" applyFont="1" applyFill="1" applyBorder="1"/>
    <xf numFmtId="6" fontId="16" fillId="2" borderId="0" xfId="1" applyNumberFormat="1" applyFont="1" applyFill="1" applyBorder="1" applyAlignment="1">
      <alignment horizontal="right"/>
    </xf>
    <xf numFmtId="38" fontId="16" fillId="2" borderId="0" xfId="0" applyNumberFormat="1" applyFont="1" applyFill="1" applyBorder="1"/>
    <xf numFmtId="38" fontId="16" fillId="2" borderId="0" xfId="0" applyNumberFormat="1" applyFont="1" applyFill="1" applyBorder="1" applyAlignment="1">
      <alignment horizontal="right"/>
    </xf>
    <xf numFmtId="170" fontId="17" fillId="0" borderId="0" xfId="0" applyNumberFormat="1" applyFont="1" applyAlignment="1">
      <alignment horizontal="right"/>
    </xf>
    <xf numFmtId="170" fontId="17" fillId="0" borderId="0" xfId="0" applyNumberFormat="1" applyFont="1"/>
    <xf numFmtId="0" fontId="15" fillId="0" borderId="3" xfId="0" applyFont="1" applyBorder="1" applyAlignment="1">
      <alignment horizontal="left" indent="1"/>
    </xf>
    <xf numFmtId="38" fontId="15" fillId="0" borderId="4" xfId="1" applyNumberFormat="1" applyFont="1" applyBorder="1"/>
    <xf numFmtId="38" fontId="15" fillId="0" borderId="6" xfId="1" applyNumberFormat="1" applyFont="1" applyBorder="1"/>
    <xf numFmtId="0" fontId="15" fillId="0" borderId="7" xfId="0" applyFont="1" applyBorder="1" applyAlignment="1">
      <alignment horizontal="left" indent="1"/>
    </xf>
    <xf numFmtId="38" fontId="15" fillId="0" borderId="0" xfId="1" applyNumberFormat="1" applyFont="1"/>
    <xf numFmtId="38" fontId="15" fillId="0" borderId="8" xfId="1" applyNumberFormat="1" applyFont="1" applyBorder="1"/>
    <xf numFmtId="0" fontId="15" fillId="0" borderId="9" xfId="0" applyFont="1" applyBorder="1" applyAlignment="1">
      <alignment horizontal="left" indent="1"/>
    </xf>
    <xf numFmtId="38" fontId="15" fillId="0" borderId="1" xfId="1" applyNumberFormat="1" applyFont="1" applyBorder="1"/>
    <xf numFmtId="38" fontId="15" fillId="0" borderId="11" xfId="1" applyNumberFormat="1" applyFont="1" applyBorder="1"/>
    <xf numFmtId="0" fontId="27" fillId="0" borderId="0" xfId="0" applyFont="1"/>
    <xf numFmtId="38" fontId="29" fillId="0" borderId="0" xfId="0" applyNumberFormat="1" applyFont="1"/>
    <xf numFmtId="6" fontId="18" fillId="5" borderId="0" xfId="0" applyNumberFormat="1" applyFont="1" applyFill="1" applyAlignment="1">
      <alignment horizontal="center"/>
    </xf>
    <xf numFmtId="0" fontId="15" fillId="2" borderId="0" xfId="0" applyFont="1" applyFill="1" applyAlignment="1">
      <alignment horizontal="center"/>
    </xf>
    <xf numFmtId="6" fontId="17" fillId="5" borderId="0" xfId="0" applyNumberFormat="1" applyFont="1" applyFill="1" applyAlignment="1">
      <alignment horizontal="center"/>
    </xf>
    <xf numFmtId="6" fontId="17" fillId="5" borderId="1" xfId="0" applyNumberFormat="1" applyFont="1" applyFill="1" applyBorder="1" applyAlignment="1">
      <alignment horizontal="center"/>
    </xf>
    <xf numFmtId="6" fontId="17" fillId="5" borderId="0" xfId="0" applyNumberFormat="1" applyFont="1" applyFill="1" applyAlignment="1">
      <alignment horizontal="center" vertical="top"/>
    </xf>
    <xf numFmtId="38" fontId="17" fillId="0" borderId="0" xfId="0" applyNumberFormat="1" applyFont="1" applyFill="1"/>
    <xf numFmtId="38" fontId="17" fillId="0" borderId="2" xfId="0" applyNumberFormat="1" applyFont="1" applyFill="1" applyBorder="1"/>
    <xf numFmtId="38" fontId="17" fillId="0" borderId="1" xfId="0" applyNumberFormat="1" applyFont="1" applyFill="1" applyBorder="1"/>
    <xf numFmtId="38" fontId="17" fillId="0" borderId="10" xfId="0" applyNumberFormat="1" applyFont="1" applyFill="1" applyBorder="1"/>
    <xf numFmtId="38" fontId="17" fillId="6" borderId="0" xfId="0" applyNumberFormat="1" applyFont="1" applyFill="1" applyBorder="1"/>
    <xf numFmtId="38" fontId="17" fillId="6" borderId="2" xfId="0" applyNumberFormat="1" applyFont="1" applyFill="1" applyBorder="1"/>
    <xf numFmtId="38" fontId="17" fillId="6" borderId="1" xfId="0" applyNumberFormat="1" applyFont="1" applyFill="1" applyBorder="1"/>
    <xf numFmtId="38" fontId="17" fillId="6" borderId="10" xfId="0" applyNumberFormat="1" applyFont="1" applyFill="1" applyBorder="1"/>
    <xf numFmtId="38" fontId="17" fillId="3" borderId="0" xfId="0" applyNumberFormat="1" applyFont="1" applyFill="1" applyBorder="1"/>
    <xf numFmtId="170" fontId="17" fillId="2" borderId="0" xfId="0" applyNumberFormat="1" applyFont="1" applyFill="1" applyBorder="1" applyAlignment="1">
      <alignment horizontal="right"/>
    </xf>
    <xf numFmtId="0" fontId="17" fillId="0" borderId="0" xfId="0" applyFont="1" applyFill="1" applyBorder="1" applyAlignment="1">
      <alignment horizontal="right"/>
    </xf>
    <xf numFmtId="0" fontId="17" fillId="0" borderId="29" xfId="0" applyFont="1" applyFill="1" applyBorder="1" applyAlignment="1">
      <alignment horizontal="right"/>
    </xf>
    <xf numFmtId="0" fontId="9" fillId="0" borderId="3" xfId="0" applyFont="1" applyFill="1" applyBorder="1"/>
    <xf numFmtId="0" fontId="2" fillId="0" borderId="4" xfId="0" applyFont="1" applyFill="1" applyBorder="1" applyAlignment="1">
      <alignment horizontal="center"/>
    </xf>
    <xf numFmtId="0" fontId="2" fillId="0" borderId="4" xfId="0" applyFont="1" applyFill="1" applyBorder="1"/>
    <xf numFmtId="0" fontId="2" fillId="0" borderId="31" xfId="0" applyFont="1" applyFill="1" applyBorder="1"/>
    <xf numFmtId="0" fontId="17" fillId="0" borderId="4" xfId="0" applyFont="1" applyFill="1" applyBorder="1"/>
    <xf numFmtId="0" fontId="5" fillId="4" borderId="12"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2" xfId="0" applyFont="1" applyFill="1" applyBorder="1" applyAlignment="1">
      <alignment horizontal="center" vertical="top" wrapText="1"/>
    </xf>
    <xf numFmtId="0" fontId="5" fillId="4" borderId="18" xfId="0" applyFont="1" applyFill="1" applyBorder="1" applyAlignment="1">
      <alignment horizontal="center" vertical="top" wrapText="1"/>
    </xf>
    <xf numFmtId="0" fontId="5" fillId="4" borderId="21"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15" fillId="0" borderId="1" xfId="0" applyFont="1" applyBorder="1" applyAlignment="1">
      <alignment horizontal="center"/>
    </xf>
    <xf numFmtId="0" fontId="17" fillId="2" borderId="14" xfId="0" applyFont="1" applyFill="1" applyBorder="1" applyAlignment="1">
      <alignment horizontal="left" vertical="top" wrapText="1" indent="2"/>
    </xf>
    <xf numFmtId="0" fontId="17" fillId="2" borderId="0" xfId="0" applyFont="1" applyFill="1" applyBorder="1" applyAlignment="1">
      <alignment horizontal="left" vertical="top" wrapText="1" indent="2"/>
    </xf>
    <xf numFmtId="172" fontId="12" fillId="0" borderId="0" xfId="0" applyNumberFormat="1" applyFont="1" applyFill="1" applyBorder="1" applyAlignment="1">
      <alignment horizontal="center"/>
    </xf>
    <xf numFmtId="171" fontId="12" fillId="0" borderId="0" xfId="0" applyNumberFormat="1" applyFont="1" applyFill="1" applyBorder="1" applyAlignment="1">
      <alignment horizontal="center"/>
    </xf>
    <xf numFmtId="0" fontId="5" fillId="4" borderId="13" xfId="0" applyFont="1" applyFill="1" applyBorder="1" applyAlignment="1">
      <alignment horizontal="center" vertical="center" wrapText="1"/>
    </xf>
    <xf numFmtId="171" fontId="12" fillId="0" borderId="0" xfId="0" applyNumberFormat="1" applyFont="1" applyAlignment="1">
      <alignment horizontal="center"/>
    </xf>
    <xf numFmtId="0" fontId="7" fillId="4" borderId="21"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23" fillId="2" borderId="27" xfId="0" applyFont="1" applyFill="1" applyBorder="1" applyAlignment="1">
      <alignment horizontal="left" vertical="center" wrapText="1"/>
    </xf>
    <xf numFmtId="0" fontId="23" fillId="2" borderId="0" xfId="0" applyFont="1" applyFill="1" applyAlignment="1">
      <alignment horizontal="left" vertical="center" wrapText="1"/>
    </xf>
    <xf numFmtId="0" fontId="15" fillId="0" borderId="4" xfId="0" applyFont="1" applyBorder="1" applyAlignment="1">
      <alignment horizontal="left" vertical="top" wrapText="1"/>
    </xf>
    <xf numFmtId="0" fontId="27" fillId="0" borderId="0" xfId="0" applyFont="1" applyAlignment="1">
      <alignment horizontal="left" vertical="top" wrapText="1"/>
    </xf>
    <xf numFmtId="0" fontId="16" fillId="5" borderId="14" xfId="0" applyFont="1" applyFill="1" applyBorder="1" applyAlignment="1">
      <alignment horizontal="center" vertical="center"/>
    </xf>
    <xf numFmtId="0" fontId="16" fillId="5" borderId="0" xfId="0" applyFont="1" applyFill="1" applyBorder="1" applyAlignment="1">
      <alignment horizontal="center" vertical="center"/>
    </xf>
    <xf numFmtId="0" fontId="16" fillId="5" borderId="15" xfId="0" applyFont="1" applyFill="1" applyBorder="1" applyAlignment="1">
      <alignment horizontal="center" vertical="center"/>
    </xf>
  </cellXfs>
  <cellStyles count="3">
    <cellStyle name="Currency" xfId="1" builtinId="4"/>
    <cellStyle name="Normal" xfId="0" builtinId="0"/>
    <cellStyle name="Percent" xfId="2" builtinId="5"/>
  </cellStyles>
  <dxfs count="12">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colors>
    <mruColors>
      <color rgb="FF0000FF"/>
      <color rgb="FF3F67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172774</xdr:colOff>
      <xdr:row>42</xdr:row>
      <xdr:rowOff>19050</xdr:rowOff>
    </xdr:from>
    <xdr:ext cx="5180584" cy="843693"/>
    <xdr:sp macro="" textlink="">
      <xdr:nvSpPr>
        <xdr:cNvPr id="4" name="TextBox 3">
          <a:extLst>
            <a:ext uri="{FF2B5EF4-FFF2-40B4-BE49-F238E27FC236}">
              <a16:creationId xmlns:a16="http://schemas.microsoft.com/office/drawing/2014/main" id="{5863B2D9-BB5B-4EF8-B4F4-ED6D469C02CD}"/>
            </a:ext>
          </a:extLst>
        </xdr:cNvPr>
        <xdr:cNvSpPr txBox="1"/>
      </xdr:nvSpPr>
      <xdr:spPr>
        <a:xfrm>
          <a:off x="1468174" y="7620000"/>
          <a:ext cx="5180584" cy="8436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2400" b="0">
              <a:solidFill>
                <a:schemeClr val="bg1"/>
              </a:solidFill>
            </a:rPr>
            <a:t>Online Companion</a:t>
          </a:r>
          <a:r>
            <a:rPr lang="en-US" sz="2400" b="0" baseline="0">
              <a:solidFill>
                <a:schemeClr val="bg1"/>
              </a:solidFill>
            </a:rPr>
            <a:t> to</a:t>
          </a:r>
          <a:r>
            <a:rPr lang="en-US" sz="2400" b="0">
              <a:solidFill>
                <a:schemeClr val="bg1"/>
              </a:solidFill>
            </a:rPr>
            <a:t> Chapter</a:t>
          </a:r>
          <a:r>
            <a:rPr lang="en-US" sz="2400" b="0" baseline="0">
              <a:solidFill>
                <a:schemeClr val="bg1"/>
              </a:solidFill>
            </a:rPr>
            <a:t> 5 Figures </a:t>
          </a:r>
        </a:p>
        <a:p>
          <a:pPr algn="ctr"/>
          <a:r>
            <a:rPr lang="en-US" sz="2400" b="0" baseline="0">
              <a:solidFill>
                <a:schemeClr val="bg1"/>
              </a:solidFill>
            </a:rPr>
            <a:t>Property-Level Pro Forma Analysis</a:t>
          </a:r>
        </a:p>
      </xdr:txBody>
    </xdr:sp>
    <xdr:clientData/>
  </xdr:oneCellAnchor>
  <xdr:oneCellAnchor>
    <xdr:from>
      <xdr:col>3</xdr:col>
      <xdr:colOff>425875</xdr:colOff>
      <xdr:row>47</xdr:row>
      <xdr:rowOff>166687</xdr:rowOff>
    </xdr:from>
    <xdr:ext cx="3523785" cy="248851"/>
    <xdr:sp macro="" textlink="">
      <xdr:nvSpPr>
        <xdr:cNvPr id="6" name="TextBox 5">
          <a:extLst>
            <a:ext uri="{FF2B5EF4-FFF2-40B4-BE49-F238E27FC236}">
              <a16:creationId xmlns:a16="http://schemas.microsoft.com/office/drawing/2014/main" id="{3AA14C47-9347-4DDA-9811-0D91CC379B26}"/>
            </a:ext>
          </a:extLst>
        </xdr:cNvPr>
        <xdr:cNvSpPr txBox="1"/>
      </xdr:nvSpPr>
      <xdr:spPr>
        <a:xfrm>
          <a:off x="2368975" y="8672512"/>
          <a:ext cx="3523785"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000" b="0" baseline="0">
              <a:solidFill>
                <a:schemeClr val="bg1"/>
              </a:solidFill>
            </a:rPr>
            <a:t>Copyright © 2018 by Dr. Peter Linneman. All Rights Reserved.</a:t>
          </a:r>
        </a:p>
      </xdr:txBody>
    </xdr:sp>
    <xdr:clientData/>
  </xdr:oneCellAnchor>
  <xdr:twoCellAnchor editAs="oneCell">
    <xdr:from>
      <xdr:col>1</xdr:col>
      <xdr:colOff>409575</xdr:colOff>
      <xdr:row>5</xdr:row>
      <xdr:rowOff>90487</xdr:rowOff>
    </xdr:from>
    <xdr:to>
      <xdr:col>10</xdr:col>
      <xdr:colOff>563690</xdr:colOff>
      <xdr:row>39</xdr:row>
      <xdr:rowOff>165098</xdr:rowOff>
    </xdr:to>
    <xdr:pic>
      <xdr:nvPicPr>
        <xdr:cNvPr id="7" name="Picture 6">
          <a:extLst>
            <a:ext uri="{FF2B5EF4-FFF2-40B4-BE49-F238E27FC236}">
              <a16:creationId xmlns:a16="http://schemas.microsoft.com/office/drawing/2014/main" id="{F0799763-33D4-46F4-96FC-E2D32D19F157}"/>
            </a:ext>
          </a:extLst>
        </xdr:cNvPr>
        <xdr:cNvPicPr>
          <a:picLocks noChangeAspect="1"/>
        </xdr:cNvPicPr>
      </xdr:nvPicPr>
      <xdr:blipFill>
        <a:blip xmlns:r="http://schemas.openxmlformats.org/officeDocument/2006/relationships" r:embed="rId1"/>
        <a:stretch>
          <a:fillRect/>
        </a:stretch>
      </xdr:blipFill>
      <xdr:spPr>
        <a:xfrm>
          <a:off x="1057275" y="995362"/>
          <a:ext cx="5983415" cy="62277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70075</xdr:colOff>
      <xdr:row>5</xdr:row>
      <xdr:rowOff>136617</xdr:rowOff>
    </xdr:from>
    <xdr:to>
      <xdr:col>7</xdr:col>
      <xdr:colOff>601888</xdr:colOff>
      <xdr:row>12</xdr:row>
      <xdr:rowOff>70392</xdr:rowOff>
    </xdr:to>
    <xdr:sp macro="" textlink="">
      <xdr:nvSpPr>
        <xdr:cNvPr id="2" name="Arrow: Right 1">
          <a:extLst>
            <a:ext uri="{FF2B5EF4-FFF2-40B4-BE49-F238E27FC236}">
              <a16:creationId xmlns:a16="http://schemas.microsoft.com/office/drawing/2014/main" id="{724369E6-C30B-4C0D-AADD-A5BE59F5D16D}"/>
            </a:ext>
          </a:extLst>
        </xdr:cNvPr>
        <xdr:cNvSpPr/>
      </xdr:nvSpPr>
      <xdr:spPr>
        <a:xfrm rot="7770356">
          <a:off x="5929313" y="1092517"/>
          <a:ext cx="967237" cy="531813"/>
        </a:xfrm>
        <a:prstGeom prst="rightArrow">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7</xdr:col>
      <xdr:colOff>278427</xdr:colOff>
      <xdr:row>4</xdr:row>
      <xdr:rowOff>33337</xdr:rowOff>
    </xdr:from>
    <xdr:ext cx="2976562" cy="264560"/>
    <xdr:sp macro="" textlink="">
      <xdr:nvSpPr>
        <xdr:cNvPr id="3" name="TextBox 2">
          <a:extLst>
            <a:ext uri="{FF2B5EF4-FFF2-40B4-BE49-F238E27FC236}">
              <a16:creationId xmlns:a16="http://schemas.microsoft.com/office/drawing/2014/main" id="{98F7D318-F282-4733-B33B-F5FB1A9D1694}"/>
            </a:ext>
          </a:extLst>
        </xdr:cNvPr>
        <xdr:cNvSpPr txBox="1"/>
      </xdr:nvSpPr>
      <xdr:spPr>
        <a:xfrm>
          <a:off x="6355377" y="623887"/>
          <a:ext cx="2976562" cy="264560"/>
        </a:xfrm>
        <a:prstGeom prst="rect">
          <a:avLst/>
        </a:prstGeom>
        <a:solidFill>
          <a:schemeClr val="bg1"/>
        </a:solidFill>
        <a:ln w="3810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tx1">
                  <a:lumMod val="75000"/>
                  <a:lumOff val="25000"/>
                </a:schemeClr>
              </a:solidFill>
            </a:rPr>
            <a:t>Fill</a:t>
          </a:r>
          <a:r>
            <a:rPr lang="en-US" sz="1100" baseline="0">
              <a:solidFill>
                <a:schemeClr val="tx1">
                  <a:lumMod val="75000"/>
                  <a:lumOff val="25000"/>
                </a:schemeClr>
              </a:solidFill>
            </a:rPr>
            <a:t> in the blue shaded cells only in these tables.</a:t>
          </a:r>
          <a:endParaRPr lang="en-US" sz="1100">
            <a:solidFill>
              <a:schemeClr val="tx1">
                <a:lumMod val="75000"/>
                <a:lumOff val="25000"/>
              </a:schemeClr>
            </a:solidFill>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CBD51-15AB-4345-B410-9285A44F479E}">
  <dimension ref="A1:AL247"/>
  <sheetViews>
    <sheetView tabSelected="1" zoomScaleNormal="100" workbookViewId="0">
      <selection activeCell="D8" sqref="D8"/>
    </sheetView>
  </sheetViews>
  <sheetFormatPr defaultColWidth="9.08984375" defaultRowHeight="14.5" x14ac:dyDescent="0.35"/>
  <cols>
    <col min="1" max="16384" width="9.08984375" style="82"/>
  </cols>
  <sheetData>
    <row r="1" spans="1:38" x14ac:dyDescent="0.35">
      <c r="A1" s="255"/>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row>
    <row r="2" spans="1:38" x14ac:dyDescent="0.35">
      <c r="A2" s="255"/>
      <c r="B2" s="255"/>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row>
    <row r="3" spans="1:38" x14ac:dyDescent="0.35">
      <c r="A3" s="255"/>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row>
    <row r="4" spans="1:38" x14ac:dyDescent="0.35">
      <c r="A4" s="255"/>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row>
    <row r="5" spans="1:38" x14ac:dyDescent="0.35">
      <c r="A5" s="255"/>
      <c r="B5" s="255"/>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row>
    <row r="6" spans="1:38" x14ac:dyDescent="0.35">
      <c r="A6" s="255"/>
      <c r="B6" s="255"/>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row>
    <row r="7" spans="1:38" x14ac:dyDescent="0.35">
      <c r="A7" s="255"/>
      <c r="B7" s="255"/>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row>
    <row r="8" spans="1:38" x14ac:dyDescent="0.35">
      <c r="A8" s="255"/>
      <c r="B8" s="255"/>
      <c r="C8" s="255"/>
      <c r="D8" s="255"/>
      <c r="E8" s="255"/>
      <c r="F8" s="25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row>
    <row r="9" spans="1:38" x14ac:dyDescent="0.35">
      <c r="A9" s="255"/>
      <c r="B9" s="255"/>
      <c r="C9" s="255"/>
      <c r="D9" s="255"/>
      <c r="E9" s="255"/>
      <c r="F9" s="255"/>
      <c r="G9" s="255"/>
      <c r="H9" s="255"/>
      <c r="I9" s="255"/>
      <c r="J9" s="255"/>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row>
    <row r="10" spans="1:38" x14ac:dyDescent="0.35">
      <c r="A10" s="255"/>
      <c r="B10" s="255"/>
      <c r="C10" s="255"/>
      <c r="D10" s="255"/>
      <c r="E10" s="255"/>
      <c r="F10" s="255"/>
      <c r="G10" s="255"/>
      <c r="H10" s="255"/>
      <c r="I10" s="25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row>
    <row r="11" spans="1:38" x14ac:dyDescent="0.35">
      <c r="A11" s="255"/>
      <c r="B11" s="255"/>
      <c r="C11" s="255"/>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row>
    <row r="12" spans="1:38" x14ac:dyDescent="0.35">
      <c r="A12" s="255"/>
      <c r="B12" s="255"/>
      <c r="C12" s="255"/>
      <c r="D12" s="255"/>
      <c r="E12" s="255"/>
      <c r="F12" s="255"/>
      <c r="G12" s="255"/>
      <c r="H12" s="255"/>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c r="AJ12" s="255"/>
      <c r="AK12" s="255"/>
      <c r="AL12" s="255"/>
    </row>
    <row r="13" spans="1:38" x14ac:dyDescent="0.35">
      <c r="A13" s="255"/>
      <c r="B13" s="255"/>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row>
    <row r="14" spans="1:38" x14ac:dyDescent="0.35">
      <c r="A14" s="255"/>
      <c r="B14" s="255"/>
      <c r="C14" s="255"/>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row>
    <row r="15" spans="1:38" x14ac:dyDescent="0.35">
      <c r="A15" s="255"/>
      <c r="B15" s="255"/>
      <c r="C15" s="255"/>
      <c r="D15" s="255"/>
      <c r="E15" s="255"/>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row>
    <row r="16" spans="1:38" x14ac:dyDescent="0.35">
      <c r="A16" s="255"/>
      <c r="B16" s="255"/>
      <c r="C16" s="255"/>
      <c r="D16" s="255"/>
      <c r="E16" s="255"/>
      <c r="F16" s="255"/>
      <c r="G16" s="255"/>
      <c r="H16" s="255"/>
      <c r="I16" s="255"/>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row>
    <row r="17" spans="1:38" x14ac:dyDescent="0.35">
      <c r="A17" s="255"/>
      <c r="B17" s="255"/>
      <c r="C17" s="255"/>
      <c r="D17" s="255"/>
      <c r="E17" s="255"/>
      <c r="F17" s="255"/>
      <c r="G17" s="255"/>
      <c r="H17" s="255"/>
      <c r="I17" s="255"/>
      <c r="J17" s="255"/>
      <c r="K17" s="255"/>
      <c r="L17" s="255"/>
      <c r="M17" s="255"/>
      <c r="N17" s="255"/>
      <c r="O17" s="255"/>
      <c r="P17" s="255"/>
      <c r="Q17" s="255"/>
      <c r="R17" s="255"/>
      <c r="S17" s="255"/>
      <c r="T17" s="255"/>
      <c r="U17" s="255"/>
      <c r="V17" s="255"/>
      <c r="W17" s="255"/>
      <c r="X17" s="255"/>
      <c r="Y17" s="255"/>
      <c r="Z17" s="255"/>
      <c r="AA17" s="255"/>
      <c r="AB17" s="255"/>
      <c r="AC17" s="255"/>
      <c r="AD17" s="255"/>
      <c r="AE17" s="255"/>
      <c r="AF17" s="255"/>
      <c r="AG17" s="255"/>
      <c r="AH17" s="255"/>
      <c r="AI17" s="255"/>
      <c r="AJ17" s="255"/>
      <c r="AK17" s="255"/>
      <c r="AL17" s="255"/>
    </row>
    <row r="18" spans="1:38" x14ac:dyDescent="0.35">
      <c r="A18" s="255"/>
      <c r="B18" s="255"/>
      <c r="C18" s="255"/>
      <c r="D18" s="255"/>
      <c r="E18" s="255"/>
      <c r="F18" s="255"/>
      <c r="G18" s="255"/>
      <c r="H18" s="255"/>
      <c r="I18" s="255"/>
      <c r="J18" s="255"/>
      <c r="K18" s="255"/>
      <c r="L18" s="255"/>
      <c r="M18" s="255"/>
      <c r="N18" s="255"/>
      <c r="O18" s="255"/>
      <c r="P18" s="255"/>
      <c r="Q18" s="255"/>
      <c r="R18" s="255"/>
      <c r="S18" s="255"/>
      <c r="T18" s="255"/>
      <c r="U18" s="255"/>
      <c r="V18" s="255"/>
      <c r="W18" s="255"/>
      <c r="X18" s="255"/>
      <c r="Y18" s="255"/>
      <c r="Z18" s="255"/>
      <c r="AA18" s="255"/>
      <c r="AB18" s="255"/>
      <c r="AC18" s="255"/>
      <c r="AD18" s="255"/>
      <c r="AE18" s="255"/>
      <c r="AF18" s="255"/>
      <c r="AG18" s="255"/>
      <c r="AH18" s="255"/>
      <c r="AI18" s="255"/>
      <c r="AJ18" s="255"/>
      <c r="AK18" s="255"/>
      <c r="AL18" s="255"/>
    </row>
    <row r="19" spans="1:38" x14ac:dyDescent="0.35">
      <c r="A19" s="255"/>
      <c r="B19" s="255"/>
      <c r="C19" s="255"/>
      <c r="D19" s="255"/>
      <c r="E19" s="255"/>
      <c r="F19" s="255"/>
      <c r="G19" s="255"/>
      <c r="H19" s="255"/>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5"/>
    </row>
    <row r="20" spans="1:38" x14ac:dyDescent="0.35">
      <c r="A20" s="255"/>
      <c r="B20" s="255"/>
      <c r="C20" s="255"/>
      <c r="D20" s="255"/>
      <c r="E20" s="255"/>
      <c r="F20" s="255"/>
      <c r="G20" s="255"/>
      <c r="H20" s="255"/>
      <c r="I20" s="255"/>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5"/>
    </row>
    <row r="21" spans="1:38" x14ac:dyDescent="0.35">
      <c r="A21" s="255"/>
      <c r="B21" s="255"/>
      <c r="C21" s="255"/>
      <c r="D21" s="255"/>
      <c r="E21" s="255"/>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5"/>
    </row>
    <row r="22" spans="1:38" x14ac:dyDescent="0.35">
      <c r="A22" s="255"/>
      <c r="B22" s="255"/>
      <c r="C22" s="255"/>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row>
    <row r="23" spans="1:38" x14ac:dyDescent="0.35">
      <c r="A23" s="255"/>
      <c r="B23" s="255"/>
      <c r="C23" s="255"/>
      <c r="D23" s="255"/>
      <c r="E23" s="255"/>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5"/>
    </row>
    <row r="24" spans="1:38" x14ac:dyDescent="0.35">
      <c r="A24" s="255"/>
      <c r="B24" s="255"/>
      <c r="C24" s="255"/>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row>
    <row r="25" spans="1:38" x14ac:dyDescent="0.35">
      <c r="A25" s="255"/>
      <c r="B25" s="255"/>
      <c r="C25" s="255"/>
      <c r="D25" s="255"/>
      <c r="E25" s="255"/>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row>
    <row r="26" spans="1:38" x14ac:dyDescent="0.35">
      <c r="A26" s="255"/>
      <c r="B26" s="255"/>
      <c r="C26" s="255"/>
      <c r="D26" s="255"/>
      <c r="E26" s="255"/>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row>
    <row r="27" spans="1:38" x14ac:dyDescent="0.35">
      <c r="A27" s="255"/>
      <c r="B27" s="255"/>
      <c r="C27" s="255"/>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row>
    <row r="28" spans="1:38" x14ac:dyDescent="0.35">
      <c r="A28" s="255"/>
      <c r="B28" s="255"/>
      <c r="C28" s="255"/>
      <c r="D28" s="255"/>
      <c r="E28" s="255"/>
      <c r="F28" s="255"/>
      <c r="G28" s="255"/>
      <c r="H28" s="255"/>
      <c r="I28" s="255"/>
      <c r="J28" s="255"/>
      <c r="K28" s="255"/>
      <c r="L28" s="255"/>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5"/>
    </row>
    <row r="29" spans="1:38" x14ac:dyDescent="0.35">
      <c r="A29" s="255"/>
      <c r="B29" s="255"/>
      <c r="C29" s="255"/>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255"/>
    </row>
    <row r="30" spans="1:38" x14ac:dyDescent="0.35">
      <c r="A30" s="255"/>
      <c r="B30" s="255"/>
      <c r="C30" s="255"/>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row>
    <row r="31" spans="1:38" x14ac:dyDescent="0.35">
      <c r="A31" s="255"/>
      <c r="B31" s="255"/>
      <c r="C31" s="255"/>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5"/>
    </row>
    <row r="32" spans="1:38" x14ac:dyDescent="0.35">
      <c r="A32" s="255"/>
      <c r="B32" s="255"/>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row>
    <row r="33" spans="1:38" x14ac:dyDescent="0.35">
      <c r="A33" s="255"/>
      <c r="B33" s="255"/>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row>
    <row r="34" spans="1:38" x14ac:dyDescent="0.35">
      <c r="A34" s="255"/>
      <c r="B34" s="255"/>
      <c r="C34" s="255"/>
      <c r="D34" s="255"/>
      <c r="E34" s="255"/>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c r="AJ34" s="255"/>
      <c r="AK34" s="255"/>
      <c r="AL34" s="255"/>
    </row>
    <row r="35" spans="1:38" x14ac:dyDescent="0.35">
      <c r="A35" s="255"/>
      <c r="B35" s="255"/>
      <c r="C35" s="255"/>
      <c r="D35" s="255"/>
      <c r="E35" s="255"/>
      <c r="F35" s="255"/>
      <c r="G35" s="255"/>
      <c r="H35" s="255"/>
      <c r="I35" s="255"/>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255"/>
      <c r="AI35" s="255"/>
      <c r="AJ35" s="255"/>
      <c r="AK35" s="255"/>
      <c r="AL35" s="255"/>
    </row>
    <row r="36" spans="1:38" x14ac:dyDescent="0.35">
      <c r="A36" s="255"/>
      <c r="B36" s="255"/>
      <c r="C36" s="255"/>
      <c r="D36" s="255"/>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row>
    <row r="37" spans="1:38" x14ac:dyDescent="0.35">
      <c r="A37" s="255"/>
      <c r="B37" s="255"/>
      <c r="C37" s="255"/>
      <c r="D37" s="255"/>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row>
    <row r="38" spans="1:38" x14ac:dyDescent="0.35">
      <c r="A38" s="255"/>
      <c r="B38" s="255"/>
      <c r="C38" s="255"/>
      <c r="D38" s="255"/>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row>
    <row r="39" spans="1:38" x14ac:dyDescent="0.35">
      <c r="A39" s="255"/>
      <c r="B39" s="255"/>
      <c r="C39" s="255"/>
      <c r="D39" s="255"/>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row>
    <row r="40" spans="1:38" x14ac:dyDescent="0.35">
      <c r="A40" s="255"/>
      <c r="B40" s="255"/>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row>
    <row r="41" spans="1:38" x14ac:dyDescent="0.35">
      <c r="A41" s="255"/>
      <c r="B41" s="255"/>
      <c r="C41" s="255"/>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row>
    <row r="42" spans="1:38" x14ac:dyDescent="0.35">
      <c r="A42" s="255"/>
      <c r="B42" s="255"/>
      <c r="C42" s="255"/>
      <c r="D42" s="255"/>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row>
    <row r="43" spans="1:38" x14ac:dyDescent="0.35">
      <c r="A43" s="255"/>
      <c r="B43" s="255"/>
      <c r="C43" s="255"/>
      <c r="D43" s="255"/>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row>
    <row r="44" spans="1:38" x14ac:dyDescent="0.35">
      <c r="A44" s="255"/>
      <c r="B44" s="255"/>
      <c r="C44" s="255"/>
      <c r="D44" s="255"/>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row>
    <row r="45" spans="1:38" x14ac:dyDescent="0.35">
      <c r="A45" s="255"/>
      <c r="B45" s="255"/>
      <c r="C45" s="255"/>
      <c r="D45" s="255"/>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row>
    <row r="46" spans="1:38" x14ac:dyDescent="0.35">
      <c r="A46" s="255"/>
      <c r="B46" s="255"/>
      <c r="C46" s="255"/>
      <c r="D46" s="255"/>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row>
    <row r="47" spans="1:38" x14ac:dyDescent="0.35">
      <c r="A47" s="255"/>
      <c r="B47" s="255"/>
      <c r="C47" s="255"/>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row>
    <row r="48" spans="1:38" x14ac:dyDescent="0.35">
      <c r="A48" s="255"/>
      <c r="B48" s="255"/>
      <c r="C48" s="255"/>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row>
    <row r="49" spans="1:38" x14ac:dyDescent="0.35">
      <c r="A49" s="255"/>
      <c r="B49" s="255"/>
      <c r="C49" s="255"/>
      <c r="D49" s="255"/>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row>
    <row r="50" spans="1:38" x14ac:dyDescent="0.35">
      <c r="A50" s="255"/>
      <c r="B50" s="255"/>
      <c r="C50" s="255"/>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row>
    <row r="51" spans="1:38" x14ac:dyDescent="0.35">
      <c r="A51" s="255"/>
      <c r="B51" s="255"/>
      <c r="C51" s="255"/>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row>
    <row r="52" spans="1:38" x14ac:dyDescent="0.35">
      <c r="A52" s="255"/>
      <c r="B52" s="255"/>
      <c r="C52" s="255"/>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row>
    <row r="53" spans="1:38" x14ac:dyDescent="0.35">
      <c r="A53" s="255"/>
      <c r="B53" s="255"/>
      <c r="C53" s="255"/>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c r="AJ53" s="255"/>
      <c r="AK53" s="255"/>
      <c r="AL53" s="255"/>
    </row>
    <row r="54" spans="1:38" x14ac:dyDescent="0.35">
      <c r="A54" s="255"/>
      <c r="B54" s="255"/>
      <c r="C54" s="255"/>
      <c r="D54" s="255"/>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5"/>
      <c r="AH54" s="255"/>
      <c r="AI54" s="255"/>
      <c r="AJ54" s="255"/>
      <c r="AK54" s="255"/>
      <c r="AL54" s="255"/>
    </row>
    <row r="55" spans="1:38" x14ac:dyDescent="0.35">
      <c r="A55" s="255"/>
      <c r="B55" s="255"/>
      <c r="C55" s="255"/>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c r="AI55" s="255"/>
      <c r="AJ55" s="255"/>
      <c r="AK55" s="255"/>
      <c r="AL55" s="255"/>
    </row>
    <row r="56" spans="1:38" x14ac:dyDescent="0.35">
      <c r="A56" s="255"/>
      <c r="B56" s="255"/>
      <c r="C56" s="255"/>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255"/>
      <c r="AK56" s="255"/>
      <c r="AL56" s="255"/>
    </row>
    <row r="57" spans="1:38" x14ac:dyDescent="0.35">
      <c r="A57" s="255"/>
      <c r="B57" s="255"/>
      <c r="C57" s="255"/>
      <c r="D57" s="255"/>
      <c r="E57" s="255"/>
      <c r="F57" s="255"/>
      <c r="G57" s="255"/>
      <c r="H57" s="255"/>
      <c r="I57" s="255"/>
      <c r="J57" s="255"/>
      <c r="K57" s="255"/>
      <c r="L57" s="255"/>
      <c r="M57" s="255"/>
      <c r="N57" s="255"/>
      <c r="O57" s="255"/>
      <c r="P57" s="255"/>
      <c r="Q57" s="255"/>
      <c r="R57" s="255"/>
      <c r="S57" s="255"/>
      <c r="T57" s="255"/>
      <c r="U57" s="255"/>
      <c r="V57" s="255"/>
      <c r="W57" s="255"/>
      <c r="X57" s="255"/>
      <c r="Y57" s="255"/>
      <c r="Z57" s="255"/>
      <c r="AA57" s="255"/>
      <c r="AB57" s="255"/>
      <c r="AC57" s="255"/>
      <c r="AD57" s="255"/>
      <c r="AE57" s="255"/>
      <c r="AF57" s="255"/>
      <c r="AG57" s="255"/>
      <c r="AH57" s="255"/>
      <c r="AI57" s="255"/>
      <c r="AJ57" s="255"/>
      <c r="AK57" s="255"/>
      <c r="AL57" s="255"/>
    </row>
    <row r="58" spans="1:38" x14ac:dyDescent="0.35">
      <c r="A58" s="255"/>
      <c r="B58" s="255"/>
      <c r="C58" s="255"/>
      <c r="D58" s="255"/>
      <c r="E58" s="255"/>
      <c r="F58" s="255"/>
      <c r="G58" s="255"/>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c r="AI58" s="255"/>
      <c r="AJ58" s="255"/>
      <c r="AK58" s="255"/>
      <c r="AL58" s="255"/>
    </row>
    <row r="59" spans="1:38" x14ac:dyDescent="0.35">
      <c r="A59" s="255"/>
      <c r="B59" s="255"/>
      <c r="C59" s="255"/>
      <c r="D59" s="255"/>
      <c r="E59" s="255"/>
      <c r="F59" s="255"/>
      <c r="G59" s="255"/>
      <c r="H59" s="255"/>
      <c r="I59" s="255"/>
      <c r="J59" s="255"/>
      <c r="K59" s="255"/>
      <c r="L59" s="255"/>
      <c r="M59" s="255"/>
      <c r="N59" s="255"/>
      <c r="O59" s="255"/>
      <c r="P59" s="255"/>
      <c r="Q59" s="255"/>
      <c r="R59" s="255"/>
      <c r="S59" s="255"/>
      <c r="T59" s="255"/>
      <c r="U59" s="255"/>
      <c r="V59" s="255"/>
      <c r="W59" s="255"/>
      <c r="X59" s="255"/>
      <c r="Y59" s="255"/>
      <c r="Z59" s="255"/>
      <c r="AA59" s="255"/>
      <c r="AB59" s="255"/>
      <c r="AC59" s="255"/>
      <c r="AD59" s="255"/>
      <c r="AE59" s="255"/>
      <c r="AF59" s="255"/>
      <c r="AG59" s="255"/>
      <c r="AH59" s="255"/>
      <c r="AI59" s="255"/>
      <c r="AJ59" s="255"/>
      <c r="AK59" s="255"/>
      <c r="AL59" s="255"/>
    </row>
    <row r="60" spans="1:38" x14ac:dyDescent="0.35">
      <c r="A60" s="255"/>
      <c r="B60" s="255"/>
      <c r="C60" s="255"/>
      <c r="D60" s="255"/>
      <c r="E60" s="255"/>
      <c r="F60" s="255"/>
      <c r="G60" s="255"/>
      <c r="H60" s="255"/>
      <c r="I60" s="255"/>
      <c r="J60" s="255"/>
      <c r="K60" s="255"/>
      <c r="L60" s="255"/>
      <c r="M60" s="255"/>
      <c r="N60" s="255"/>
      <c r="O60" s="255"/>
      <c r="P60" s="255"/>
      <c r="Q60" s="255"/>
      <c r="R60" s="255"/>
      <c r="S60" s="255"/>
      <c r="T60" s="255"/>
      <c r="U60" s="255"/>
      <c r="V60" s="255"/>
      <c r="W60" s="255"/>
      <c r="X60" s="255"/>
      <c r="Y60" s="255"/>
      <c r="Z60" s="255"/>
      <c r="AA60" s="255"/>
      <c r="AB60" s="255"/>
      <c r="AC60" s="255"/>
      <c r="AD60" s="255"/>
      <c r="AE60" s="255"/>
      <c r="AF60" s="255"/>
      <c r="AG60" s="255"/>
      <c r="AH60" s="255"/>
      <c r="AI60" s="255"/>
      <c r="AJ60" s="255"/>
      <c r="AK60" s="255"/>
      <c r="AL60" s="255"/>
    </row>
    <row r="61" spans="1:38" x14ac:dyDescent="0.35">
      <c r="A61" s="255"/>
      <c r="B61" s="255"/>
      <c r="C61" s="255"/>
      <c r="D61" s="255"/>
      <c r="E61" s="255"/>
      <c r="F61" s="255"/>
      <c r="G61" s="255"/>
      <c r="H61" s="255"/>
      <c r="I61" s="255"/>
      <c r="J61" s="255"/>
      <c r="K61" s="255"/>
      <c r="L61" s="255"/>
      <c r="M61" s="255"/>
      <c r="N61" s="255"/>
      <c r="O61" s="255"/>
      <c r="P61" s="255"/>
      <c r="Q61" s="255"/>
      <c r="R61" s="255"/>
      <c r="S61" s="255"/>
      <c r="T61" s="255"/>
      <c r="U61" s="255"/>
      <c r="V61" s="255"/>
      <c r="W61" s="255"/>
      <c r="X61" s="255"/>
      <c r="Y61" s="255"/>
      <c r="Z61" s="255"/>
      <c r="AA61" s="255"/>
      <c r="AB61" s="255"/>
      <c r="AC61" s="255"/>
      <c r="AD61" s="255"/>
      <c r="AE61" s="255"/>
      <c r="AF61" s="255"/>
      <c r="AG61" s="255"/>
      <c r="AH61" s="255"/>
      <c r="AI61" s="255"/>
      <c r="AJ61" s="255"/>
      <c r="AK61" s="255"/>
      <c r="AL61" s="255"/>
    </row>
    <row r="62" spans="1:38" x14ac:dyDescent="0.35">
      <c r="A62" s="255"/>
      <c r="B62" s="255"/>
      <c r="C62" s="255"/>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55"/>
      <c r="AB62" s="255"/>
      <c r="AC62" s="255"/>
      <c r="AD62" s="255"/>
      <c r="AE62" s="255"/>
      <c r="AF62" s="255"/>
      <c r="AG62" s="255"/>
      <c r="AH62" s="255"/>
      <c r="AI62" s="255"/>
      <c r="AJ62" s="255"/>
      <c r="AK62" s="255"/>
      <c r="AL62" s="255"/>
    </row>
    <row r="63" spans="1:38" x14ac:dyDescent="0.35">
      <c r="A63" s="255"/>
      <c r="B63" s="255"/>
      <c r="C63" s="255"/>
      <c r="D63" s="255"/>
      <c r="E63" s="255"/>
      <c r="F63" s="255"/>
      <c r="G63" s="255"/>
      <c r="H63" s="255"/>
      <c r="I63" s="255"/>
      <c r="J63" s="255"/>
      <c r="K63" s="255"/>
      <c r="L63" s="255"/>
      <c r="M63" s="255"/>
      <c r="N63" s="255"/>
      <c r="O63" s="255"/>
      <c r="P63" s="255"/>
      <c r="Q63" s="255"/>
      <c r="R63" s="255"/>
      <c r="S63" s="255"/>
      <c r="T63" s="255"/>
      <c r="U63" s="255"/>
      <c r="V63" s="255"/>
      <c r="W63" s="255"/>
      <c r="X63" s="255"/>
      <c r="Y63" s="255"/>
      <c r="Z63" s="255"/>
      <c r="AA63" s="255"/>
      <c r="AB63" s="255"/>
      <c r="AC63" s="255"/>
      <c r="AD63" s="255"/>
      <c r="AE63" s="255"/>
      <c r="AF63" s="255"/>
      <c r="AG63" s="255"/>
      <c r="AH63" s="255"/>
      <c r="AI63" s="255"/>
      <c r="AJ63" s="255"/>
      <c r="AK63" s="255"/>
      <c r="AL63" s="255"/>
    </row>
    <row r="64" spans="1:38" x14ac:dyDescent="0.35">
      <c r="A64" s="255"/>
      <c r="B64" s="255"/>
      <c r="C64" s="255"/>
      <c r="D64" s="255"/>
      <c r="E64" s="255"/>
      <c r="F64" s="255"/>
      <c r="G64" s="255"/>
      <c r="H64" s="255"/>
      <c r="I64" s="255"/>
      <c r="J64" s="255"/>
      <c r="K64" s="255"/>
      <c r="L64" s="255"/>
      <c r="M64" s="255"/>
      <c r="N64" s="255"/>
      <c r="O64" s="255"/>
      <c r="P64" s="255"/>
      <c r="Q64" s="255"/>
      <c r="R64" s="255"/>
      <c r="S64" s="255"/>
      <c r="T64" s="255"/>
      <c r="U64" s="255"/>
      <c r="V64" s="255"/>
      <c r="W64" s="255"/>
      <c r="X64" s="255"/>
      <c r="Y64" s="255"/>
      <c r="Z64" s="255"/>
      <c r="AA64" s="255"/>
      <c r="AB64" s="255"/>
      <c r="AC64" s="255"/>
      <c r="AD64" s="255"/>
      <c r="AE64" s="255"/>
      <c r="AF64" s="255"/>
      <c r="AG64" s="255"/>
      <c r="AH64" s="255"/>
      <c r="AI64" s="255"/>
      <c r="AJ64" s="255"/>
      <c r="AK64" s="255"/>
      <c r="AL64" s="255"/>
    </row>
    <row r="65" spans="1:38" x14ac:dyDescent="0.35">
      <c r="A65" s="255"/>
      <c r="B65" s="255"/>
      <c r="C65" s="255"/>
      <c r="D65" s="255"/>
      <c r="E65" s="255"/>
      <c r="F65" s="255"/>
      <c r="G65" s="255"/>
      <c r="H65" s="255"/>
      <c r="I65" s="255"/>
      <c r="J65" s="255"/>
      <c r="K65" s="255"/>
      <c r="L65" s="255"/>
      <c r="M65" s="255"/>
      <c r="N65" s="255"/>
      <c r="O65" s="255"/>
      <c r="P65" s="255"/>
      <c r="Q65" s="255"/>
      <c r="R65" s="255"/>
      <c r="S65" s="255"/>
      <c r="T65" s="255"/>
      <c r="U65" s="255"/>
      <c r="V65" s="255"/>
      <c r="W65" s="255"/>
      <c r="X65" s="255"/>
      <c r="Y65" s="255"/>
      <c r="Z65" s="255"/>
      <c r="AA65" s="255"/>
      <c r="AB65" s="255"/>
      <c r="AC65" s="255"/>
      <c r="AD65" s="255"/>
      <c r="AE65" s="255"/>
      <c r="AF65" s="255"/>
      <c r="AG65" s="255"/>
      <c r="AH65" s="255"/>
      <c r="AI65" s="255"/>
      <c r="AJ65" s="255"/>
      <c r="AK65" s="255"/>
      <c r="AL65" s="255"/>
    </row>
    <row r="66" spans="1:38" x14ac:dyDescent="0.35">
      <c r="A66" s="255"/>
      <c r="B66" s="255"/>
      <c r="C66" s="255"/>
      <c r="D66" s="255"/>
      <c r="E66" s="255"/>
      <c r="F66" s="255"/>
      <c r="G66" s="255"/>
      <c r="H66" s="255"/>
      <c r="I66" s="255"/>
      <c r="J66" s="255"/>
      <c r="K66" s="255"/>
      <c r="L66" s="255"/>
      <c r="M66" s="255"/>
      <c r="N66" s="255"/>
      <c r="O66" s="255"/>
      <c r="P66" s="255"/>
      <c r="Q66" s="255"/>
      <c r="R66" s="255"/>
      <c r="S66" s="255"/>
      <c r="T66" s="255"/>
      <c r="U66" s="255"/>
      <c r="V66" s="255"/>
      <c r="W66" s="255"/>
      <c r="X66" s="255"/>
      <c r="Y66" s="255"/>
      <c r="Z66" s="255"/>
      <c r="AA66" s="255"/>
      <c r="AB66" s="255"/>
      <c r="AC66" s="255"/>
      <c r="AD66" s="255"/>
      <c r="AE66" s="255"/>
      <c r="AF66" s="255"/>
      <c r="AG66" s="255"/>
      <c r="AH66" s="255"/>
      <c r="AI66" s="255"/>
      <c r="AJ66" s="255"/>
      <c r="AK66" s="255"/>
      <c r="AL66" s="255"/>
    </row>
    <row r="67" spans="1:38" x14ac:dyDescent="0.35">
      <c r="A67" s="255"/>
      <c r="B67" s="255"/>
      <c r="C67" s="255"/>
      <c r="D67" s="255"/>
      <c r="E67" s="255"/>
      <c r="F67" s="255"/>
      <c r="G67" s="255"/>
      <c r="H67" s="255"/>
      <c r="I67" s="255"/>
      <c r="J67" s="255"/>
      <c r="K67" s="255"/>
      <c r="L67" s="255"/>
      <c r="M67" s="255"/>
      <c r="N67" s="255"/>
      <c r="O67" s="255"/>
      <c r="P67" s="255"/>
      <c r="Q67" s="255"/>
      <c r="R67" s="255"/>
      <c r="S67" s="255"/>
      <c r="T67" s="255"/>
      <c r="U67" s="255"/>
      <c r="V67" s="255"/>
      <c r="W67" s="255"/>
      <c r="X67" s="255"/>
      <c r="Y67" s="255"/>
      <c r="Z67" s="255"/>
      <c r="AA67" s="255"/>
      <c r="AB67" s="255"/>
      <c r="AC67" s="255"/>
      <c r="AD67" s="255"/>
      <c r="AE67" s="255"/>
      <c r="AF67" s="255"/>
      <c r="AG67" s="255"/>
      <c r="AH67" s="255"/>
      <c r="AI67" s="255"/>
      <c r="AJ67" s="255"/>
      <c r="AK67" s="255"/>
      <c r="AL67" s="255"/>
    </row>
    <row r="68" spans="1:38" x14ac:dyDescent="0.35">
      <c r="A68" s="255"/>
      <c r="B68" s="255"/>
      <c r="C68" s="255"/>
      <c r="D68" s="255"/>
      <c r="E68" s="255"/>
      <c r="F68" s="255"/>
      <c r="G68" s="255"/>
      <c r="H68" s="255"/>
      <c r="I68" s="255"/>
      <c r="J68" s="255"/>
      <c r="K68" s="255"/>
      <c r="L68" s="255"/>
      <c r="M68" s="255"/>
      <c r="N68" s="255"/>
      <c r="O68" s="255"/>
      <c r="P68" s="255"/>
      <c r="Q68" s="255"/>
      <c r="R68" s="255"/>
      <c r="S68" s="255"/>
      <c r="T68" s="255"/>
      <c r="U68" s="255"/>
      <c r="V68" s="255"/>
      <c r="W68" s="255"/>
      <c r="X68" s="255"/>
      <c r="Y68" s="255"/>
      <c r="Z68" s="255"/>
      <c r="AA68" s="255"/>
      <c r="AB68" s="255"/>
      <c r="AC68" s="255"/>
      <c r="AD68" s="255"/>
      <c r="AE68" s="255"/>
      <c r="AF68" s="255"/>
      <c r="AG68" s="255"/>
      <c r="AH68" s="255"/>
      <c r="AI68" s="255"/>
      <c r="AJ68" s="255"/>
      <c r="AK68" s="255"/>
      <c r="AL68" s="255"/>
    </row>
    <row r="69" spans="1:38" x14ac:dyDescent="0.35">
      <c r="A69" s="255"/>
      <c r="B69" s="255"/>
      <c r="C69" s="255"/>
      <c r="D69" s="255"/>
      <c r="E69" s="255"/>
      <c r="F69" s="255"/>
      <c r="G69" s="255"/>
      <c r="H69" s="255"/>
      <c r="I69" s="255"/>
      <c r="J69" s="255"/>
      <c r="K69" s="255"/>
      <c r="L69" s="255"/>
      <c r="M69" s="255"/>
      <c r="N69" s="255"/>
      <c r="O69" s="255"/>
      <c r="P69" s="255"/>
      <c r="Q69" s="255"/>
      <c r="R69" s="255"/>
      <c r="S69" s="255"/>
      <c r="T69" s="255"/>
      <c r="U69" s="255"/>
      <c r="V69" s="255"/>
      <c r="W69" s="255"/>
      <c r="X69" s="255"/>
      <c r="Y69" s="255"/>
      <c r="Z69" s="255"/>
      <c r="AA69" s="255"/>
      <c r="AB69" s="255"/>
      <c r="AC69" s="255"/>
      <c r="AD69" s="255"/>
      <c r="AE69" s="255"/>
      <c r="AF69" s="255"/>
      <c r="AG69" s="255"/>
      <c r="AH69" s="255"/>
      <c r="AI69" s="255"/>
      <c r="AJ69" s="255"/>
      <c r="AK69" s="255"/>
      <c r="AL69" s="255"/>
    </row>
    <row r="70" spans="1:38" x14ac:dyDescent="0.35">
      <c r="A70" s="255"/>
      <c r="B70" s="255"/>
      <c r="C70" s="255"/>
      <c r="D70" s="255"/>
      <c r="E70" s="255"/>
      <c r="F70" s="255"/>
      <c r="G70" s="255"/>
      <c r="H70" s="255"/>
      <c r="I70" s="255"/>
      <c r="J70" s="255"/>
      <c r="K70" s="255"/>
      <c r="L70" s="255"/>
      <c r="M70" s="255"/>
      <c r="N70" s="255"/>
      <c r="O70" s="255"/>
      <c r="P70" s="255"/>
      <c r="Q70" s="255"/>
      <c r="R70" s="255"/>
      <c r="S70" s="255"/>
      <c r="T70" s="255"/>
      <c r="U70" s="255"/>
      <c r="V70" s="255"/>
      <c r="W70" s="255"/>
      <c r="X70" s="255"/>
      <c r="Y70" s="255"/>
      <c r="Z70" s="255"/>
      <c r="AA70" s="255"/>
      <c r="AB70" s="255"/>
      <c r="AC70" s="255"/>
      <c r="AD70" s="255"/>
      <c r="AE70" s="255"/>
      <c r="AF70" s="255"/>
      <c r="AG70" s="255"/>
      <c r="AH70" s="255"/>
      <c r="AI70" s="255"/>
      <c r="AJ70" s="255"/>
      <c r="AK70" s="255"/>
      <c r="AL70" s="255"/>
    </row>
    <row r="71" spans="1:38" x14ac:dyDescent="0.35">
      <c r="A71" s="255"/>
      <c r="B71" s="255"/>
      <c r="C71" s="255"/>
      <c r="D71" s="255"/>
      <c r="E71" s="255"/>
      <c r="F71" s="255"/>
      <c r="G71" s="255"/>
      <c r="H71" s="255"/>
      <c r="I71" s="255"/>
      <c r="J71" s="255"/>
      <c r="K71" s="255"/>
      <c r="L71" s="255"/>
      <c r="M71" s="255"/>
      <c r="N71" s="255"/>
      <c r="O71" s="255"/>
      <c r="P71" s="255"/>
      <c r="Q71" s="255"/>
      <c r="R71" s="255"/>
      <c r="S71" s="255"/>
      <c r="T71" s="255"/>
      <c r="U71" s="255"/>
      <c r="V71" s="255"/>
      <c r="W71" s="255"/>
      <c r="X71" s="255"/>
      <c r="Y71" s="255"/>
      <c r="Z71" s="255"/>
      <c r="AA71" s="255"/>
      <c r="AB71" s="255"/>
      <c r="AC71" s="255"/>
      <c r="AD71" s="255"/>
      <c r="AE71" s="255"/>
      <c r="AF71" s="255"/>
      <c r="AG71" s="255"/>
      <c r="AH71" s="255"/>
      <c r="AI71" s="255"/>
      <c r="AJ71" s="255"/>
      <c r="AK71" s="255"/>
      <c r="AL71" s="255"/>
    </row>
    <row r="72" spans="1:38" x14ac:dyDescent="0.35">
      <c r="A72" s="255"/>
      <c r="B72" s="255"/>
      <c r="C72" s="255"/>
      <c r="D72" s="255"/>
      <c r="E72" s="255"/>
      <c r="F72" s="255"/>
      <c r="G72" s="255"/>
      <c r="H72" s="255"/>
      <c r="I72" s="255"/>
      <c r="J72" s="255"/>
      <c r="K72" s="255"/>
      <c r="L72" s="255"/>
      <c r="M72" s="255"/>
      <c r="N72" s="255"/>
      <c r="O72" s="255"/>
      <c r="P72" s="255"/>
      <c r="Q72" s="255"/>
      <c r="R72" s="255"/>
      <c r="S72" s="255"/>
      <c r="T72" s="255"/>
      <c r="U72" s="255"/>
      <c r="V72" s="255"/>
      <c r="W72" s="255"/>
      <c r="X72" s="255"/>
      <c r="Y72" s="255"/>
      <c r="Z72" s="255"/>
      <c r="AA72" s="255"/>
      <c r="AB72" s="255"/>
      <c r="AC72" s="255"/>
      <c r="AD72" s="255"/>
      <c r="AE72" s="255"/>
      <c r="AF72" s="255"/>
      <c r="AG72" s="255"/>
      <c r="AH72" s="255"/>
      <c r="AI72" s="255"/>
      <c r="AJ72" s="255"/>
      <c r="AK72" s="255"/>
      <c r="AL72" s="255"/>
    </row>
    <row r="73" spans="1:38" x14ac:dyDescent="0.35">
      <c r="A73" s="255"/>
      <c r="B73" s="255"/>
      <c r="C73" s="255"/>
      <c r="D73" s="255"/>
      <c r="E73" s="255"/>
      <c r="F73" s="255"/>
      <c r="G73" s="255"/>
      <c r="H73" s="255"/>
      <c r="I73" s="255"/>
      <c r="J73" s="255"/>
      <c r="K73" s="255"/>
      <c r="L73" s="255"/>
      <c r="M73" s="255"/>
      <c r="N73" s="255"/>
      <c r="O73" s="255"/>
      <c r="P73" s="255"/>
      <c r="Q73" s="255"/>
      <c r="R73" s="255"/>
      <c r="S73" s="255"/>
      <c r="T73" s="255"/>
      <c r="U73" s="255"/>
      <c r="V73" s="255"/>
      <c r="W73" s="255"/>
      <c r="X73" s="255"/>
      <c r="Y73" s="255"/>
      <c r="Z73" s="255"/>
      <c r="AA73" s="255"/>
      <c r="AB73" s="255"/>
      <c r="AC73" s="255"/>
      <c r="AD73" s="255"/>
      <c r="AE73" s="255"/>
      <c r="AF73" s="255"/>
      <c r="AG73" s="255"/>
      <c r="AH73" s="255"/>
      <c r="AI73" s="255"/>
      <c r="AJ73" s="255"/>
      <c r="AK73" s="255"/>
      <c r="AL73" s="255"/>
    </row>
    <row r="74" spans="1:38" x14ac:dyDescent="0.35">
      <c r="A74" s="255"/>
      <c r="B74" s="255"/>
      <c r="C74" s="255"/>
      <c r="D74" s="255"/>
      <c r="E74" s="255"/>
      <c r="F74" s="255"/>
      <c r="G74" s="255"/>
      <c r="H74" s="255"/>
      <c r="I74" s="255"/>
      <c r="J74" s="255"/>
      <c r="K74" s="255"/>
      <c r="L74" s="255"/>
      <c r="M74" s="255"/>
      <c r="N74" s="255"/>
      <c r="O74" s="255"/>
      <c r="P74" s="255"/>
      <c r="Q74" s="255"/>
      <c r="R74" s="255"/>
      <c r="S74" s="255"/>
      <c r="T74" s="255"/>
      <c r="U74" s="255"/>
      <c r="V74" s="255"/>
      <c r="W74" s="255"/>
      <c r="X74" s="255"/>
      <c r="Y74" s="255"/>
      <c r="Z74" s="255"/>
      <c r="AA74" s="255"/>
      <c r="AB74" s="255"/>
      <c r="AC74" s="255"/>
      <c r="AD74" s="255"/>
      <c r="AE74" s="255"/>
      <c r="AF74" s="255"/>
      <c r="AG74" s="255"/>
      <c r="AH74" s="255"/>
      <c r="AI74" s="255"/>
      <c r="AJ74" s="255"/>
      <c r="AK74" s="255"/>
      <c r="AL74" s="255"/>
    </row>
    <row r="75" spans="1:38" x14ac:dyDescent="0.35">
      <c r="A75" s="255"/>
      <c r="B75" s="255"/>
      <c r="C75" s="255"/>
      <c r="D75" s="255"/>
      <c r="E75" s="255"/>
      <c r="F75" s="255"/>
      <c r="G75" s="255"/>
      <c r="H75" s="255"/>
      <c r="I75" s="255"/>
      <c r="J75" s="255"/>
      <c r="K75" s="255"/>
      <c r="L75" s="255"/>
      <c r="M75" s="255"/>
      <c r="N75" s="255"/>
      <c r="O75" s="255"/>
      <c r="P75" s="255"/>
      <c r="Q75" s="255"/>
      <c r="R75" s="255"/>
      <c r="S75" s="255"/>
      <c r="T75" s="255"/>
      <c r="U75" s="255"/>
      <c r="V75" s="255"/>
      <c r="W75" s="255"/>
      <c r="X75" s="255"/>
      <c r="Y75" s="255"/>
      <c r="Z75" s="255"/>
      <c r="AA75" s="255"/>
      <c r="AB75" s="255"/>
      <c r="AC75" s="255"/>
      <c r="AD75" s="255"/>
      <c r="AE75" s="255"/>
      <c r="AF75" s="255"/>
      <c r="AG75" s="255"/>
      <c r="AH75" s="255"/>
      <c r="AI75" s="255"/>
      <c r="AJ75" s="255"/>
      <c r="AK75" s="255"/>
      <c r="AL75" s="255"/>
    </row>
    <row r="76" spans="1:38" x14ac:dyDescent="0.35">
      <c r="A76" s="255"/>
      <c r="B76" s="255"/>
      <c r="C76" s="255"/>
      <c r="D76" s="255"/>
      <c r="E76" s="255"/>
      <c r="F76" s="255"/>
      <c r="G76" s="255"/>
      <c r="H76" s="255"/>
      <c r="I76" s="255"/>
      <c r="J76" s="255"/>
      <c r="K76" s="255"/>
      <c r="L76" s="255"/>
      <c r="M76" s="255"/>
      <c r="N76" s="255"/>
      <c r="O76" s="255"/>
      <c r="P76" s="255"/>
      <c r="Q76" s="255"/>
      <c r="R76" s="255"/>
      <c r="S76" s="255"/>
      <c r="T76" s="255"/>
      <c r="U76" s="255"/>
      <c r="V76" s="255"/>
      <c r="W76" s="255"/>
      <c r="X76" s="255"/>
      <c r="Y76" s="255"/>
      <c r="Z76" s="255"/>
      <c r="AA76" s="255"/>
      <c r="AB76" s="255"/>
      <c r="AC76" s="255"/>
      <c r="AD76" s="255"/>
      <c r="AE76" s="255"/>
      <c r="AF76" s="255"/>
      <c r="AG76" s="255"/>
      <c r="AH76" s="255"/>
      <c r="AI76" s="255"/>
      <c r="AJ76" s="255"/>
      <c r="AK76" s="255"/>
      <c r="AL76" s="255"/>
    </row>
    <row r="77" spans="1:38" x14ac:dyDescent="0.35">
      <c r="A77" s="255"/>
      <c r="B77" s="255"/>
      <c r="C77" s="255"/>
      <c r="D77" s="255"/>
      <c r="E77" s="255"/>
      <c r="F77" s="255"/>
      <c r="G77" s="255"/>
      <c r="H77" s="255"/>
      <c r="I77" s="255"/>
      <c r="J77" s="255"/>
      <c r="K77" s="255"/>
      <c r="L77" s="255"/>
      <c r="M77" s="255"/>
      <c r="N77" s="255"/>
      <c r="O77" s="255"/>
      <c r="P77" s="255"/>
      <c r="Q77" s="255"/>
      <c r="R77" s="255"/>
      <c r="S77" s="255"/>
      <c r="T77" s="255"/>
      <c r="U77" s="255"/>
      <c r="V77" s="255"/>
      <c r="W77" s="255"/>
      <c r="X77" s="255"/>
      <c r="Y77" s="255"/>
      <c r="Z77" s="255"/>
      <c r="AA77" s="255"/>
      <c r="AB77" s="255"/>
      <c r="AC77" s="255"/>
      <c r="AD77" s="255"/>
      <c r="AE77" s="255"/>
      <c r="AF77" s="255"/>
      <c r="AG77" s="255"/>
      <c r="AH77" s="255"/>
      <c r="AI77" s="255"/>
      <c r="AJ77" s="255"/>
      <c r="AK77" s="255"/>
      <c r="AL77" s="255"/>
    </row>
    <row r="78" spans="1:38" x14ac:dyDescent="0.35">
      <c r="A78" s="255"/>
      <c r="B78" s="255"/>
      <c r="C78" s="255"/>
      <c r="D78" s="255"/>
      <c r="E78" s="255"/>
      <c r="F78" s="255"/>
      <c r="G78" s="255"/>
      <c r="H78" s="255"/>
      <c r="I78" s="255"/>
      <c r="J78" s="255"/>
      <c r="K78" s="255"/>
      <c r="L78" s="255"/>
      <c r="M78" s="255"/>
      <c r="N78" s="255"/>
      <c r="O78" s="255"/>
      <c r="P78" s="255"/>
      <c r="Q78" s="255"/>
      <c r="R78" s="255"/>
      <c r="S78" s="255"/>
      <c r="T78" s="255"/>
      <c r="U78" s="255"/>
      <c r="V78" s="255"/>
      <c r="W78" s="255"/>
      <c r="X78" s="255"/>
      <c r="Y78" s="255"/>
      <c r="Z78" s="255"/>
      <c r="AA78" s="255"/>
      <c r="AB78" s="255"/>
      <c r="AC78" s="255"/>
      <c r="AD78" s="255"/>
      <c r="AE78" s="255"/>
      <c r="AF78" s="255"/>
      <c r="AG78" s="255"/>
      <c r="AH78" s="255"/>
      <c r="AI78" s="255"/>
      <c r="AJ78" s="255"/>
      <c r="AK78" s="255"/>
      <c r="AL78" s="255"/>
    </row>
    <row r="79" spans="1:38" x14ac:dyDescent="0.35">
      <c r="A79" s="255"/>
      <c r="B79" s="255"/>
      <c r="C79" s="255"/>
      <c r="D79" s="255"/>
      <c r="E79" s="255"/>
      <c r="F79" s="255"/>
      <c r="G79" s="255"/>
      <c r="H79" s="255"/>
      <c r="I79" s="255"/>
      <c r="J79" s="255"/>
      <c r="K79" s="255"/>
      <c r="L79" s="255"/>
      <c r="M79" s="255"/>
      <c r="N79" s="255"/>
      <c r="O79" s="255"/>
      <c r="P79" s="255"/>
      <c r="Q79" s="255"/>
      <c r="R79" s="255"/>
      <c r="S79" s="255"/>
      <c r="T79" s="255"/>
      <c r="U79" s="255"/>
      <c r="V79" s="255"/>
      <c r="W79" s="255"/>
      <c r="X79" s="255"/>
      <c r="Y79" s="255"/>
      <c r="Z79" s="255"/>
      <c r="AA79" s="255"/>
      <c r="AB79" s="255"/>
      <c r="AC79" s="255"/>
      <c r="AD79" s="255"/>
      <c r="AE79" s="255"/>
      <c r="AF79" s="255"/>
      <c r="AG79" s="255"/>
      <c r="AH79" s="255"/>
      <c r="AI79" s="255"/>
      <c r="AJ79" s="255"/>
      <c r="AK79" s="255"/>
      <c r="AL79" s="255"/>
    </row>
    <row r="80" spans="1:38" x14ac:dyDescent="0.35">
      <c r="A80" s="255"/>
      <c r="B80" s="255"/>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5"/>
      <c r="AL80" s="255"/>
    </row>
    <row r="81" spans="1:38" x14ac:dyDescent="0.35">
      <c r="A81" s="255"/>
      <c r="B81" s="255"/>
      <c r="C81" s="255"/>
      <c r="D81" s="255"/>
      <c r="E81" s="255"/>
      <c r="F81" s="255"/>
      <c r="G81" s="255"/>
      <c r="H81" s="255"/>
      <c r="I81" s="255"/>
      <c r="J81" s="255"/>
      <c r="K81" s="255"/>
      <c r="L81" s="255"/>
      <c r="M81" s="255"/>
      <c r="N81" s="255"/>
      <c r="O81" s="255"/>
      <c r="P81" s="255"/>
      <c r="Q81" s="255"/>
      <c r="R81" s="255"/>
      <c r="S81" s="255"/>
      <c r="T81" s="255"/>
      <c r="U81" s="255"/>
      <c r="V81" s="255"/>
      <c r="W81" s="255"/>
      <c r="X81" s="255"/>
      <c r="Y81" s="255"/>
      <c r="Z81" s="255"/>
      <c r="AA81" s="255"/>
      <c r="AB81" s="255"/>
      <c r="AC81" s="255"/>
      <c r="AD81" s="255"/>
      <c r="AE81" s="255"/>
      <c r="AF81" s="255"/>
      <c r="AG81" s="255"/>
      <c r="AH81" s="255"/>
      <c r="AI81" s="255"/>
      <c r="AJ81" s="255"/>
      <c r="AK81" s="255"/>
      <c r="AL81" s="255"/>
    </row>
    <row r="82" spans="1:38" x14ac:dyDescent="0.35">
      <c r="A82" s="255"/>
      <c r="B82" s="255"/>
      <c r="C82" s="255"/>
      <c r="D82" s="255"/>
      <c r="E82" s="255"/>
      <c r="F82" s="255"/>
      <c r="G82" s="255"/>
      <c r="H82" s="255"/>
      <c r="I82" s="255"/>
      <c r="J82" s="255"/>
      <c r="K82" s="255"/>
      <c r="L82" s="255"/>
      <c r="M82" s="255"/>
      <c r="N82" s="255"/>
      <c r="O82" s="255"/>
      <c r="P82" s="255"/>
      <c r="Q82" s="255"/>
      <c r="R82" s="255"/>
      <c r="S82" s="255"/>
      <c r="T82" s="255"/>
      <c r="U82" s="255"/>
      <c r="V82" s="255"/>
      <c r="W82" s="255"/>
      <c r="X82" s="255"/>
      <c r="Y82" s="255"/>
      <c r="Z82" s="255"/>
      <c r="AA82" s="255"/>
      <c r="AB82" s="255"/>
      <c r="AC82" s="255"/>
      <c r="AD82" s="255"/>
      <c r="AE82" s="255"/>
      <c r="AF82" s="255"/>
      <c r="AG82" s="255"/>
      <c r="AH82" s="255"/>
      <c r="AI82" s="255"/>
      <c r="AJ82" s="255"/>
      <c r="AK82" s="255"/>
      <c r="AL82" s="255"/>
    </row>
    <row r="83" spans="1:38" x14ac:dyDescent="0.35">
      <c r="A83" s="255"/>
      <c r="B83" s="255"/>
      <c r="C83" s="255"/>
      <c r="D83" s="255"/>
      <c r="E83" s="255"/>
      <c r="F83" s="255"/>
      <c r="G83" s="255"/>
      <c r="H83" s="255"/>
      <c r="I83" s="255"/>
      <c r="J83" s="255"/>
      <c r="K83" s="255"/>
      <c r="L83" s="255"/>
      <c r="M83" s="255"/>
      <c r="N83" s="255"/>
      <c r="O83" s="255"/>
      <c r="P83" s="255"/>
      <c r="Q83" s="255"/>
      <c r="R83" s="255"/>
      <c r="S83" s="255"/>
      <c r="T83" s="255"/>
      <c r="U83" s="255"/>
      <c r="V83" s="255"/>
      <c r="W83" s="255"/>
      <c r="X83" s="255"/>
      <c r="Y83" s="255"/>
      <c r="Z83" s="255"/>
      <c r="AA83" s="255"/>
      <c r="AB83" s="255"/>
      <c r="AC83" s="255"/>
      <c r="AD83" s="255"/>
      <c r="AE83" s="255"/>
      <c r="AF83" s="255"/>
      <c r="AG83" s="255"/>
      <c r="AH83" s="255"/>
      <c r="AI83" s="255"/>
      <c r="AJ83" s="255"/>
      <c r="AK83" s="255"/>
      <c r="AL83" s="255"/>
    </row>
    <row r="84" spans="1:38" x14ac:dyDescent="0.35">
      <c r="A84" s="255"/>
      <c r="B84" s="255"/>
      <c r="C84" s="255"/>
      <c r="D84" s="255"/>
      <c r="E84" s="255"/>
      <c r="F84" s="255"/>
      <c r="G84" s="255"/>
      <c r="H84" s="255"/>
      <c r="I84" s="255"/>
      <c r="J84" s="255"/>
      <c r="K84" s="255"/>
      <c r="L84" s="255"/>
      <c r="M84" s="255"/>
      <c r="N84" s="255"/>
      <c r="O84" s="255"/>
      <c r="P84" s="255"/>
      <c r="Q84" s="255"/>
      <c r="R84" s="255"/>
      <c r="S84" s="255"/>
      <c r="T84" s="255"/>
      <c r="U84" s="255"/>
      <c r="V84" s="255"/>
      <c r="W84" s="255"/>
      <c r="X84" s="255"/>
      <c r="Y84" s="255"/>
      <c r="Z84" s="255"/>
      <c r="AA84" s="255"/>
      <c r="AB84" s="255"/>
      <c r="AC84" s="255"/>
      <c r="AD84" s="255"/>
      <c r="AE84" s="255"/>
      <c r="AF84" s="255"/>
      <c r="AG84" s="255"/>
      <c r="AH84" s="255"/>
      <c r="AI84" s="255"/>
      <c r="AJ84" s="255"/>
      <c r="AK84" s="255"/>
      <c r="AL84" s="255"/>
    </row>
    <row r="85" spans="1:38" x14ac:dyDescent="0.35">
      <c r="A85" s="255"/>
      <c r="B85" s="255"/>
      <c r="C85" s="255"/>
      <c r="D85" s="255"/>
      <c r="E85" s="255"/>
      <c r="F85" s="255"/>
      <c r="G85" s="255"/>
      <c r="H85" s="255"/>
      <c r="I85" s="255"/>
      <c r="J85" s="255"/>
      <c r="K85" s="255"/>
      <c r="L85" s="255"/>
      <c r="M85" s="255"/>
      <c r="N85" s="255"/>
      <c r="O85" s="255"/>
      <c r="P85" s="255"/>
      <c r="Q85" s="255"/>
      <c r="R85" s="255"/>
      <c r="S85" s="255"/>
      <c r="T85" s="255"/>
      <c r="U85" s="255"/>
      <c r="V85" s="255"/>
      <c r="W85" s="255"/>
      <c r="X85" s="255"/>
      <c r="Y85" s="255"/>
      <c r="Z85" s="255"/>
      <c r="AA85" s="255"/>
      <c r="AB85" s="255"/>
      <c r="AC85" s="255"/>
      <c r="AD85" s="255"/>
      <c r="AE85" s="255"/>
      <c r="AF85" s="255"/>
      <c r="AG85" s="255"/>
      <c r="AH85" s="255"/>
      <c r="AI85" s="255"/>
      <c r="AJ85" s="255"/>
      <c r="AK85" s="255"/>
      <c r="AL85" s="255"/>
    </row>
    <row r="86" spans="1:38" x14ac:dyDescent="0.35">
      <c r="A86" s="255"/>
      <c r="B86" s="255"/>
      <c r="C86" s="255"/>
      <c r="D86" s="255"/>
      <c r="E86" s="255"/>
      <c r="F86" s="255"/>
      <c r="G86" s="255"/>
      <c r="H86" s="255"/>
      <c r="I86" s="255"/>
      <c r="J86" s="255"/>
      <c r="K86" s="255"/>
      <c r="L86" s="255"/>
      <c r="M86" s="255"/>
      <c r="N86" s="255"/>
      <c r="O86" s="255"/>
      <c r="P86" s="255"/>
      <c r="Q86" s="255"/>
      <c r="R86" s="255"/>
      <c r="S86" s="255"/>
      <c r="T86" s="255"/>
      <c r="U86" s="255"/>
      <c r="V86" s="255"/>
      <c r="W86" s="255"/>
      <c r="X86" s="255"/>
      <c r="Y86" s="255"/>
      <c r="Z86" s="255"/>
      <c r="AA86" s="255"/>
      <c r="AB86" s="255"/>
      <c r="AC86" s="255"/>
      <c r="AD86" s="255"/>
      <c r="AE86" s="255"/>
      <c r="AF86" s="255"/>
      <c r="AG86" s="255"/>
      <c r="AH86" s="255"/>
      <c r="AI86" s="255"/>
      <c r="AJ86" s="255"/>
      <c r="AK86" s="255"/>
      <c r="AL86" s="255"/>
    </row>
    <row r="87" spans="1:38" x14ac:dyDescent="0.35">
      <c r="A87" s="255"/>
      <c r="B87" s="255"/>
      <c r="C87" s="255"/>
      <c r="D87" s="255"/>
      <c r="E87" s="255"/>
      <c r="F87" s="255"/>
      <c r="G87" s="255"/>
      <c r="H87" s="255"/>
      <c r="I87" s="255"/>
      <c r="J87" s="255"/>
      <c r="K87" s="255"/>
      <c r="L87" s="255"/>
      <c r="M87" s="255"/>
      <c r="N87" s="255"/>
      <c r="O87" s="255"/>
      <c r="P87" s="255"/>
      <c r="Q87" s="255"/>
      <c r="R87" s="255"/>
      <c r="S87" s="255"/>
      <c r="T87" s="255"/>
      <c r="U87" s="255"/>
      <c r="V87" s="255"/>
      <c r="W87" s="255"/>
      <c r="X87" s="255"/>
      <c r="Y87" s="255"/>
      <c r="Z87" s="255"/>
      <c r="AA87" s="255"/>
      <c r="AB87" s="255"/>
      <c r="AC87" s="255"/>
      <c r="AD87" s="255"/>
      <c r="AE87" s="255"/>
      <c r="AF87" s="255"/>
      <c r="AG87" s="255"/>
      <c r="AH87" s="255"/>
      <c r="AI87" s="255"/>
      <c r="AJ87" s="255"/>
      <c r="AK87" s="255"/>
      <c r="AL87" s="255"/>
    </row>
    <row r="88" spans="1:38" x14ac:dyDescent="0.35">
      <c r="A88" s="255"/>
      <c r="B88" s="255"/>
      <c r="C88" s="255"/>
      <c r="D88" s="255"/>
      <c r="E88" s="255"/>
      <c r="F88" s="255"/>
      <c r="G88" s="255"/>
      <c r="H88" s="255"/>
      <c r="I88" s="255"/>
      <c r="J88" s="255"/>
      <c r="K88" s="255"/>
      <c r="L88" s="255"/>
      <c r="M88" s="255"/>
      <c r="N88" s="255"/>
      <c r="O88" s="255"/>
      <c r="P88" s="255"/>
      <c r="Q88" s="255"/>
      <c r="R88" s="255"/>
      <c r="S88" s="255"/>
      <c r="T88" s="255"/>
      <c r="U88" s="255"/>
      <c r="V88" s="255"/>
      <c r="W88" s="255"/>
      <c r="X88" s="255"/>
      <c r="Y88" s="255"/>
      <c r="Z88" s="255"/>
      <c r="AA88" s="255"/>
      <c r="AB88" s="255"/>
      <c r="AC88" s="255"/>
      <c r="AD88" s="255"/>
      <c r="AE88" s="255"/>
      <c r="AF88" s="255"/>
      <c r="AG88" s="255"/>
      <c r="AH88" s="255"/>
      <c r="AI88" s="255"/>
      <c r="AJ88" s="255"/>
      <c r="AK88" s="255"/>
      <c r="AL88" s="255"/>
    </row>
    <row r="89" spans="1:38" x14ac:dyDescent="0.35">
      <c r="A89" s="255"/>
      <c r="B89" s="255"/>
      <c r="C89" s="255"/>
      <c r="D89" s="255"/>
      <c r="E89" s="255"/>
      <c r="F89" s="255"/>
      <c r="G89" s="255"/>
      <c r="H89" s="255"/>
      <c r="I89" s="255"/>
      <c r="J89" s="255"/>
      <c r="K89" s="255"/>
      <c r="L89" s="255"/>
      <c r="M89" s="255"/>
      <c r="N89" s="255"/>
      <c r="O89" s="255"/>
      <c r="P89" s="255"/>
      <c r="Q89" s="255"/>
      <c r="R89" s="255"/>
      <c r="S89" s="255"/>
      <c r="T89" s="255"/>
      <c r="U89" s="255"/>
      <c r="V89" s="255"/>
      <c r="W89" s="255"/>
      <c r="X89" s="255"/>
      <c r="Y89" s="255"/>
      <c r="Z89" s="255"/>
      <c r="AA89" s="255"/>
      <c r="AB89" s="255"/>
      <c r="AC89" s="255"/>
      <c r="AD89" s="255"/>
      <c r="AE89" s="255"/>
      <c r="AF89" s="255"/>
      <c r="AG89" s="255"/>
      <c r="AH89" s="255"/>
      <c r="AI89" s="255"/>
      <c r="AJ89" s="255"/>
      <c r="AK89" s="255"/>
      <c r="AL89" s="255"/>
    </row>
    <row r="90" spans="1:38" x14ac:dyDescent="0.35">
      <c r="A90" s="255"/>
      <c r="B90" s="255"/>
      <c r="C90" s="255"/>
      <c r="D90" s="255"/>
      <c r="E90" s="255"/>
      <c r="F90" s="255"/>
      <c r="G90" s="255"/>
      <c r="H90" s="255"/>
      <c r="I90" s="255"/>
      <c r="J90" s="255"/>
      <c r="K90" s="255"/>
      <c r="L90" s="255"/>
      <c r="M90" s="255"/>
      <c r="N90" s="255"/>
      <c r="O90" s="255"/>
      <c r="P90" s="255"/>
      <c r="Q90" s="255"/>
      <c r="R90" s="255"/>
      <c r="S90" s="255"/>
      <c r="T90" s="255"/>
      <c r="U90" s="255"/>
      <c r="V90" s="255"/>
      <c r="W90" s="255"/>
      <c r="X90" s="255"/>
      <c r="Y90" s="255"/>
      <c r="Z90" s="255"/>
      <c r="AA90" s="255"/>
      <c r="AB90" s="255"/>
      <c r="AC90" s="255"/>
      <c r="AD90" s="255"/>
      <c r="AE90" s="255"/>
      <c r="AF90" s="255"/>
      <c r="AG90" s="255"/>
      <c r="AH90" s="255"/>
      <c r="AI90" s="255"/>
      <c r="AJ90" s="255"/>
      <c r="AK90" s="255"/>
      <c r="AL90" s="255"/>
    </row>
    <row r="91" spans="1:38" x14ac:dyDescent="0.35">
      <c r="A91" s="255"/>
      <c r="B91" s="255"/>
      <c r="C91" s="255"/>
      <c r="D91" s="255"/>
      <c r="E91" s="255"/>
      <c r="F91" s="255"/>
      <c r="G91" s="255"/>
      <c r="H91" s="255"/>
      <c r="I91" s="255"/>
      <c r="J91" s="255"/>
      <c r="K91" s="255"/>
      <c r="L91" s="255"/>
      <c r="M91" s="255"/>
      <c r="N91" s="255"/>
      <c r="O91" s="255"/>
      <c r="P91" s="255"/>
      <c r="Q91" s="255"/>
      <c r="R91" s="255"/>
      <c r="S91" s="255"/>
      <c r="T91" s="255"/>
      <c r="U91" s="255"/>
      <c r="V91" s="255"/>
      <c r="W91" s="255"/>
      <c r="X91" s="255"/>
      <c r="Y91" s="255"/>
      <c r="Z91" s="255"/>
      <c r="AA91" s="255"/>
      <c r="AB91" s="255"/>
      <c r="AC91" s="255"/>
      <c r="AD91" s="255"/>
      <c r="AE91" s="255"/>
      <c r="AF91" s="255"/>
      <c r="AG91" s="255"/>
      <c r="AH91" s="255"/>
      <c r="AI91" s="255"/>
      <c r="AJ91" s="255"/>
      <c r="AK91" s="255"/>
      <c r="AL91" s="255"/>
    </row>
    <row r="92" spans="1:38" x14ac:dyDescent="0.35">
      <c r="A92" s="255"/>
      <c r="B92" s="255"/>
      <c r="C92" s="255"/>
      <c r="D92" s="255"/>
      <c r="E92" s="255"/>
      <c r="F92" s="255"/>
      <c r="G92" s="255"/>
      <c r="H92" s="255"/>
      <c r="I92" s="255"/>
      <c r="J92" s="255"/>
      <c r="K92" s="255"/>
      <c r="L92" s="255"/>
      <c r="M92" s="255"/>
      <c r="N92" s="255"/>
      <c r="O92" s="255"/>
      <c r="P92" s="255"/>
      <c r="Q92" s="255"/>
      <c r="R92" s="255"/>
      <c r="S92" s="255"/>
      <c r="T92" s="255"/>
      <c r="U92" s="255"/>
      <c r="V92" s="255"/>
      <c r="W92" s="255"/>
      <c r="X92" s="255"/>
      <c r="Y92" s="255"/>
      <c r="Z92" s="255"/>
      <c r="AA92" s="255"/>
      <c r="AB92" s="255"/>
      <c r="AC92" s="255"/>
      <c r="AD92" s="255"/>
      <c r="AE92" s="255"/>
      <c r="AF92" s="255"/>
      <c r="AG92" s="255"/>
      <c r="AH92" s="255"/>
      <c r="AI92" s="255"/>
      <c r="AJ92" s="255"/>
      <c r="AK92" s="255"/>
      <c r="AL92" s="255"/>
    </row>
    <row r="93" spans="1:38" x14ac:dyDescent="0.35">
      <c r="A93" s="255"/>
      <c r="B93" s="255"/>
      <c r="C93" s="255"/>
      <c r="D93" s="255"/>
      <c r="E93" s="255"/>
      <c r="F93" s="255"/>
      <c r="G93" s="255"/>
      <c r="H93" s="255"/>
      <c r="I93" s="255"/>
      <c r="J93" s="255"/>
      <c r="K93" s="255"/>
      <c r="L93" s="255"/>
      <c r="M93" s="255"/>
      <c r="N93" s="255"/>
      <c r="O93" s="255"/>
      <c r="P93" s="255"/>
      <c r="Q93" s="255"/>
      <c r="R93" s="255"/>
      <c r="S93" s="255"/>
      <c r="T93" s="255"/>
      <c r="U93" s="255"/>
      <c r="V93" s="255"/>
      <c r="W93" s="255"/>
      <c r="X93" s="255"/>
      <c r="Y93" s="255"/>
      <c r="Z93" s="255"/>
      <c r="AA93" s="255"/>
      <c r="AB93" s="255"/>
      <c r="AC93" s="255"/>
      <c r="AD93" s="255"/>
      <c r="AE93" s="255"/>
      <c r="AF93" s="255"/>
      <c r="AG93" s="255"/>
      <c r="AH93" s="255"/>
      <c r="AI93" s="255"/>
      <c r="AJ93" s="255"/>
      <c r="AK93" s="255"/>
      <c r="AL93" s="255"/>
    </row>
    <row r="94" spans="1:38" x14ac:dyDescent="0.35">
      <c r="A94" s="255"/>
      <c r="B94" s="255"/>
      <c r="C94" s="255"/>
      <c r="D94" s="255"/>
      <c r="E94" s="255"/>
      <c r="F94" s="255"/>
      <c r="G94" s="255"/>
      <c r="H94" s="255"/>
      <c r="I94" s="255"/>
      <c r="J94" s="255"/>
      <c r="K94" s="255"/>
      <c r="L94" s="255"/>
      <c r="M94" s="255"/>
      <c r="N94" s="255"/>
      <c r="O94" s="255"/>
      <c r="P94" s="255"/>
      <c r="Q94" s="255"/>
      <c r="R94" s="255"/>
      <c r="S94" s="255"/>
      <c r="T94" s="255"/>
      <c r="U94" s="255"/>
      <c r="V94" s="255"/>
      <c r="W94" s="255"/>
      <c r="X94" s="255"/>
      <c r="Y94" s="255"/>
      <c r="Z94" s="255"/>
      <c r="AA94" s="255"/>
      <c r="AB94" s="255"/>
      <c r="AC94" s="255"/>
      <c r="AD94" s="255"/>
      <c r="AE94" s="255"/>
      <c r="AF94" s="255"/>
      <c r="AG94" s="255"/>
      <c r="AH94" s="255"/>
      <c r="AI94" s="255"/>
      <c r="AJ94" s="255"/>
      <c r="AK94" s="255"/>
      <c r="AL94" s="255"/>
    </row>
    <row r="95" spans="1:38" x14ac:dyDescent="0.35">
      <c r="A95" s="255"/>
      <c r="B95" s="255"/>
      <c r="C95" s="255"/>
      <c r="D95" s="255"/>
      <c r="E95" s="255"/>
      <c r="F95" s="255"/>
      <c r="G95" s="255"/>
      <c r="H95" s="255"/>
      <c r="I95" s="255"/>
      <c r="J95" s="255"/>
      <c r="K95" s="255"/>
      <c r="L95" s="255"/>
      <c r="M95" s="255"/>
      <c r="N95" s="255"/>
      <c r="O95" s="255"/>
      <c r="P95" s="255"/>
      <c r="Q95" s="255"/>
      <c r="R95" s="255"/>
      <c r="S95" s="255"/>
      <c r="T95" s="255"/>
      <c r="U95" s="255"/>
      <c r="V95" s="255"/>
      <c r="W95" s="255"/>
      <c r="X95" s="255"/>
      <c r="Y95" s="255"/>
      <c r="Z95" s="255"/>
      <c r="AA95" s="255"/>
      <c r="AB95" s="255"/>
      <c r="AC95" s="255"/>
      <c r="AD95" s="255"/>
      <c r="AE95" s="255"/>
      <c r="AF95" s="255"/>
      <c r="AG95" s="255"/>
      <c r="AH95" s="255"/>
      <c r="AI95" s="255"/>
      <c r="AJ95" s="255"/>
      <c r="AK95" s="255"/>
      <c r="AL95" s="255"/>
    </row>
    <row r="96" spans="1:38" x14ac:dyDescent="0.35">
      <c r="A96" s="255"/>
      <c r="B96" s="255"/>
      <c r="C96" s="255"/>
      <c r="D96" s="255"/>
      <c r="E96" s="255"/>
      <c r="F96" s="255"/>
      <c r="G96" s="255"/>
      <c r="H96" s="255"/>
      <c r="I96" s="255"/>
      <c r="J96" s="255"/>
      <c r="K96" s="255"/>
      <c r="L96" s="255"/>
      <c r="M96" s="255"/>
      <c r="N96" s="255"/>
      <c r="O96" s="255"/>
      <c r="P96" s="255"/>
      <c r="Q96" s="255"/>
      <c r="R96" s="255"/>
      <c r="S96" s="255"/>
      <c r="T96" s="255"/>
      <c r="U96" s="255"/>
      <c r="V96" s="255"/>
      <c r="W96" s="255"/>
      <c r="X96" s="255"/>
      <c r="Y96" s="255"/>
      <c r="Z96" s="255"/>
      <c r="AA96" s="255"/>
      <c r="AB96" s="255"/>
      <c r="AC96" s="255"/>
      <c r="AD96" s="255"/>
      <c r="AE96" s="255"/>
      <c r="AF96" s="255"/>
      <c r="AG96" s="255"/>
      <c r="AH96" s="255"/>
      <c r="AI96" s="255"/>
      <c r="AJ96" s="255"/>
      <c r="AK96" s="255"/>
      <c r="AL96" s="255"/>
    </row>
    <row r="97" spans="1:38" x14ac:dyDescent="0.35">
      <c r="A97" s="255"/>
      <c r="B97" s="255"/>
      <c r="C97" s="255"/>
      <c r="D97" s="255"/>
      <c r="E97" s="255"/>
      <c r="F97" s="255"/>
      <c r="G97" s="255"/>
      <c r="H97" s="255"/>
      <c r="I97" s="255"/>
      <c r="J97" s="255"/>
      <c r="K97" s="255"/>
      <c r="L97" s="255"/>
      <c r="M97" s="255"/>
      <c r="N97" s="255"/>
      <c r="O97" s="255"/>
      <c r="P97" s="255"/>
      <c r="Q97" s="255"/>
      <c r="R97" s="255"/>
      <c r="S97" s="255"/>
      <c r="T97" s="255"/>
      <c r="U97" s="255"/>
      <c r="V97" s="255"/>
      <c r="W97" s="255"/>
      <c r="X97" s="255"/>
      <c r="Y97" s="255"/>
      <c r="Z97" s="255"/>
      <c r="AA97" s="255"/>
      <c r="AB97" s="255"/>
      <c r="AC97" s="255"/>
      <c r="AD97" s="255"/>
      <c r="AE97" s="255"/>
      <c r="AF97" s="255"/>
      <c r="AG97" s="255"/>
      <c r="AH97" s="255"/>
      <c r="AI97" s="255"/>
      <c r="AJ97" s="255"/>
      <c r="AK97" s="255"/>
      <c r="AL97" s="255"/>
    </row>
    <row r="98" spans="1:38" x14ac:dyDescent="0.35">
      <c r="A98" s="255"/>
      <c r="B98" s="255"/>
      <c r="C98" s="255"/>
      <c r="D98" s="255"/>
      <c r="E98" s="255"/>
      <c r="F98" s="255"/>
      <c r="G98" s="255"/>
      <c r="H98" s="255"/>
      <c r="I98" s="255"/>
      <c r="J98" s="255"/>
      <c r="K98" s="255"/>
      <c r="L98" s="255"/>
      <c r="M98" s="255"/>
      <c r="N98" s="255"/>
      <c r="O98" s="255"/>
      <c r="P98" s="255"/>
      <c r="Q98" s="255"/>
      <c r="R98" s="255"/>
      <c r="S98" s="255"/>
      <c r="T98" s="255"/>
      <c r="U98" s="255"/>
      <c r="V98" s="255"/>
      <c r="W98" s="255"/>
      <c r="X98" s="255"/>
      <c r="Y98" s="255"/>
      <c r="Z98" s="255"/>
      <c r="AA98" s="255"/>
      <c r="AB98" s="255"/>
      <c r="AC98" s="255"/>
      <c r="AD98" s="255"/>
      <c r="AE98" s="255"/>
      <c r="AF98" s="255"/>
      <c r="AG98" s="255"/>
      <c r="AH98" s="255"/>
      <c r="AI98" s="255"/>
      <c r="AJ98" s="255"/>
      <c r="AK98" s="255"/>
      <c r="AL98" s="255"/>
    </row>
    <row r="99" spans="1:38" x14ac:dyDescent="0.35">
      <c r="A99" s="255"/>
      <c r="B99" s="255"/>
      <c r="C99" s="255"/>
      <c r="D99" s="255"/>
      <c r="E99" s="255"/>
      <c r="F99" s="255"/>
      <c r="G99" s="255"/>
      <c r="H99" s="255"/>
      <c r="I99" s="255"/>
      <c r="J99" s="255"/>
      <c r="K99" s="255"/>
      <c r="L99" s="255"/>
      <c r="M99" s="255"/>
      <c r="N99" s="255"/>
      <c r="O99" s="255"/>
      <c r="P99" s="255"/>
      <c r="Q99" s="255"/>
      <c r="R99" s="255"/>
      <c r="S99" s="255"/>
      <c r="T99" s="255"/>
      <c r="U99" s="255"/>
      <c r="V99" s="255"/>
      <c r="W99" s="255"/>
      <c r="X99" s="255"/>
      <c r="Y99" s="255"/>
      <c r="Z99" s="255"/>
      <c r="AA99" s="255"/>
      <c r="AB99" s="255"/>
      <c r="AC99" s="255"/>
      <c r="AD99" s="255"/>
      <c r="AE99" s="255"/>
      <c r="AF99" s="255"/>
      <c r="AG99" s="255"/>
      <c r="AH99" s="255"/>
      <c r="AI99" s="255"/>
      <c r="AJ99" s="255"/>
      <c r="AK99" s="255"/>
      <c r="AL99" s="255"/>
    </row>
    <row r="100" spans="1:38" x14ac:dyDescent="0.35">
      <c r="A100" s="255"/>
      <c r="B100" s="255"/>
      <c r="C100" s="255"/>
      <c r="D100" s="255"/>
      <c r="E100" s="255"/>
      <c r="F100" s="255"/>
      <c r="G100" s="255"/>
      <c r="H100" s="255"/>
      <c r="I100" s="255"/>
      <c r="J100" s="255"/>
      <c r="K100" s="255"/>
      <c r="L100" s="255"/>
      <c r="M100" s="255"/>
      <c r="N100" s="255"/>
      <c r="O100" s="255"/>
      <c r="P100" s="255"/>
      <c r="Q100" s="255"/>
      <c r="R100" s="255"/>
      <c r="S100" s="255"/>
      <c r="T100" s="255"/>
      <c r="U100" s="255"/>
      <c r="V100" s="255"/>
      <c r="W100" s="255"/>
      <c r="X100" s="255"/>
      <c r="Y100" s="255"/>
      <c r="Z100" s="255"/>
      <c r="AA100" s="255"/>
      <c r="AB100" s="255"/>
      <c r="AC100" s="255"/>
      <c r="AD100" s="255"/>
      <c r="AE100" s="255"/>
      <c r="AF100" s="255"/>
      <c r="AG100" s="255"/>
      <c r="AH100" s="255"/>
      <c r="AI100" s="255"/>
      <c r="AJ100" s="255"/>
      <c r="AK100" s="255"/>
      <c r="AL100" s="255"/>
    </row>
    <row r="101" spans="1:38" x14ac:dyDescent="0.35">
      <c r="A101" s="255"/>
      <c r="B101" s="255"/>
      <c r="C101" s="255"/>
      <c r="D101" s="255"/>
      <c r="E101" s="255"/>
      <c r="F101" s="255"/>
      <c r="G101" s="255"/>
      <c r="H101" s="255"/>
      <c r="I101" s="255"/>
      <c r="J101" s="255"/>
      <c r="K101" s="255"/>
      <c r="L101" s="255"/>
      <c r="M101" s="255"/>
      <c r="N101" s="255"/>
      <c r="O101" s="255"/>
      <c r="P101" s="255"/>
      <c r="Q101" s="255"/>
      <c r="R101" s="255"/>
      <c r="S101" s="255"/>
      <c r="T101" s="255"/>
      <c r="U101" s="255"/>
      <c r="V101" s="255"/>
      <c r="W101" s="255"/>
      <c r="X101" s="255"/>
      <c r="Y101" s="255"/>
      <c r="Z101" s="255"/>
      <c r="AA101" s="255"/>
      <c r="AB101" s="255"/>
      <c r="AC101" s="255"/>
      <c r="AD101" s="255"/>
      <c r="AE101" s="255"/>
      <c r="AF101" s="255"/>
      <c r="AG101" s="255"/>
      <c r="AH101" s="255"/>
      <c r="AI101" s="255"/>
      <c r="AJ101" s="255"/>
      <c r="AK101" s="255"/>
      <c r="AL101" s="255"/>
    </row>
    <row r="102" spans="1:38" x14ac:dyDescent="0.35">
      <c r="A102" s="255"/>
      <c r="B102" s="255"/>
      <c r="C102" s="255"/>
      <c r="D102" s="255"/>
      <c r="E102" s="255"/>
      <c r="F102" s="255"/>
      <c r="G102" s="255"/>
      <c r="H102" s="255"/>
      <c r="I102" s="255"/>
      <c r="J102" s="255"/>
      <c r="K102" s="255"/>
      <c r="L102" s="255"/>
      <c r="M102" s="255"/>
      <c r="N102" s="255"/>
      <c r="O102" s="255"/>
      <c r="P102" s="255"/>
      <c r="Q102" s="255"/>
      <c r="R102" s="255"/>
      <c r="S102" s="255"/>
      <c r="T102" s="255"/>
      <c r="U102" s="255"/>
      <c r="V102" s="255"/>
      <c r="W102" s="255"/>
      <c r="X102" s="255"/>
      <c r="Y102" s="255"/>
      <c r="Z102" s="255"/>
      <c r="AA102" s="255"/>
      <c r="AB102" s="255"/>
      <c r="AC102" s="255"/>
      <c r="AD102" s="255"/>
      <c r="AE102" s="255"/>
      <c r="AF102" s="255"/>
      <c r="AG102" s="255"/>
      <c r="AH102" s="255"/>
      <c r="AI102" s="255"/>
      <c r="AJ102" s="255"/>
      <c r="AK102" s="255"/>
      <c r="AL102" s="255"/>
    </row>
    <row r="103" spans="1:38" x14ac:dyDescent="0.35">
      <c r="A103" s="255"/>
      <c r="B103" s="255"/>
      <c r="C103" s="255"/>
      <c r="D103" s="255"/>
      <c r="E103" s="255"/>
      <c r="F103" s="255"/>
      <c r="G103" s="255"/>
      <c r="H103" s="255"/>
      <c r="I103" s="255"/>
      <c r="J103" s="255"/>
      <c r="K103" s="255"/>
      <c r="L103" s="255"/>
      <c r="M103" s="255"/>
      <c r="N103" s="255"/>
      <c r="O103" s="255"/>
      <c r="P103" s="255"/>
      <c r="Q103" s="255"/>
      <c r="R103" s="255"/>
      <c r="S103" s="255"/>
      <c r="T103" s="255"/>
      <c r="U103" s="255"/>
      <c r="V103" s="255"/>
      <c r="W103" s="255"/>
      <c r="X103" s="255"/>
      <c r="Y103" s="255"/>
      <c r="Z103" s="255"/>
      <c r="AA103" s="255"/>
      <c r="AB103" s="255"/>
      <c r="AC103" s="255"/>
      <c r="AD103" s="255"/>
      <c r="AE103" s="255"/>
      <c r="AF103" s="255"/>
      <c r="AG103" s="255"/>
      <c r="AH103" s="255"/>
      <c r="AI103" s="255"/>
      <c r="AJ103" s="255"/>
      <c r="AK103" s="255"/>
      <c r="AL103" s="255"/>
    </row>
    <row r="104" spans="1:38" x14ac:dyDescent="0.35">
      <c r="A104" s="255"/>
      <c r="B104" s="255"/>
      <c r="C104" s="255"/>
      <c r="D104" s="255"/>
      <c r="E104" s="255"/>
      <c r="F104" s="255"/>
      <c r="G104" s="255"/>
      <c r="H104" s="255"/>
      <c r="I104" s="255"/>
      <c r="J104" s="255"/>
      <c r="K104" s="255"/>
      <c r="L104" s="255"/>
      <c r="M104" s="255"/>
      <c r="N104" s="255"/>
      <c r="O104" s="255"/>
      <c r="P104" s="255"/>
      <c r="Q104" s="255"/>
      <c r="R104" s="255"/>
      <c r="S104" s="255"/>
      <c r="T104" s="255"/>
      <c r="U104" s="255"/>
      <c r="V104" s="255"/>
      <c r="W104" s="255"/>
      <c r="X104" s="255"/>
      <c r="Y104" s="255"/>
      <c r="Z104" s="255"/>
      <c r="AA104" s="255"/>
      <c r="AB104" s="255"/>
      <c r="AC104" s="255"/>
      <c r="AD104" s="255"/>
      <c r="AE104" s="255"/>
      <c r="AF104" s="255"/>
      <c r="AG104" s="255"/>
      <c r="AH104" s="255"/>
      <c r="AI104" s="255"/>
      <c r="AJ104" s="255"/>
      <c r="AK104" s="255"/>
      <c r="AL104" s="255"/>
    </row>
    <row r="105" spans="1:38" x14ac:dyDescent="0.35">
      <c r="A105" s="255"/>
      <c r="B105" s="255"/>
      <c r="C105" s="255"/>
      <c r="D105" s="255"/>
      <c r="E105" s="255"/>
      <c r="F105" s="255"/>
      <c r="G105" s="255"/>
      <c r="H105" s="255"/>
      <c r="I105" s="255"/>
      <c r="J105" s="255"/>
      <c r="K105" s="255"/>
      <c r="L105" s="255"/>
      <c r="M105" s="255"/>
      <c r="N105" s="255"/>
      <c r="O105" s="255"/>
      <c r="P105" s="255"/>
      <c r="Q105" s="255"/>
      <c r="R105" s="255"/>
      <c r="S105" s="255"/>
      <c r="T105" s="255"/>
      <c r="U105" s="255"/>
      <c r="V105" s="255"/>
      <c r="W105" s="255"/>
      <c r="X105" s="255"/>
      <c r="Y105" s="255"/>
      <c r="Z105" s="255"/>
      <c r="AA105" s="255"/>
      <c r="AB105" s="255"/>
      <c r="AC105" s="255"/>
      <c r="AD105" s="255"/>
      <c r="AE105" s="255"/>
      <c r="AF105" s="255"/>
      <c r="AG105" s="255"/>
      <c r="AH105" s="255"/>
      <c r="AI105" s="255"/>
      <c r="AJ105" s="255"/>
      <c r="AK105" s="255"/>
      <c r="AL105" s="255"/>
    </row>
    <row r="106" spans="1:38" x14ac:dyDescent="0.35">
      <c r="A106" s="255"/>
      <c r="B106" s="255"/>
      <c r="C106" s="255"/>
      <c r="D106" s="255"/>
      <c r="E106" s="255"/>
      <c r="F106" s="255"/>
      <c r="G106" s="255"/>
      <c r="H106" s="255"/>
      <c r="I106" s="255"/>
      <c r="J106" s="255"/>
      <c r="K106" s="255"/>
      <c r="L106" s="255"/>
      <c r="M106" s="255"/>
      <c r="N106" s="255"/>
      <c r="O106" s="255"/>
      <c r="P106" s="255"/>
      <c r="Q106" s="255"/>
      <c r="R106" s="255"/>
      <c r="S106" s="255"/>
      <c r="T106" s="255"/>
      <c r="U106" s="255"/>
      <c r="V106" s="255"/>
      <c r="W106" s="255"/>
      <c r="X106" s="255"/>
      <c r="Y106" s="255"/>
      <c r="Z106" s="255"/>
      <c r="AA106" s="255"/>
      <c r="AB106" s="255"/>
      <c r="AC106" s="255"/>
      <c r="AD106" s="255"/>
      <c r="AE106" s="255"/>
      <c r="AF106" s="255"/>
      <c r="AG106" s="255"/>
      <c r="AH106" s="255"/>
      <c r="AI106" s="255"/>
      <c r="AJ106" s="255"/>
      <c r="AK106" s="255"/>
      <c r="AL106" s="255"/>
    </row>
    <row r="107" spans="1:38" x14ac:dyDescent="0.35">
      <c r="A107" s="255"/>
      <c r="B107" s="255"/>
      <c r="C107" s="255"/>
      <c r="D107" s="255"/>
      <c r="E107" s="255"/>
      <c r="F107" s="255"/>
      <c r="G107" s="255"/>
      <c r="H107" s="255"/>
      <c r="I107" s="255"/>
      <c r="J107" s="255"/>
      <c r="K107" s="255"/>
      <c r="L107" s="255"/>
      <c r="M107" s="255"/>
      <c r="N107" s="255"/>
      <c r="O107" s="255"/>
      <c r="P107" s="255"/>
      <c r="Q107" s="255"/>
      <c r="R107" s="255"/>
      <c r="S107" s="255"/>
      <c r="T107" s="255"/>
      <c r="U107" s="255"/>
      <c r="V107" s="255"/>
      <c r="W107" s="255"/>
      <c r="X107" s="255"/>
      <c r="Y107" s="255"/>
      <c r="Z107" s="255"/>
      <c r="AA107" s="255"/>
      <c r="AB107" s="255"/>
      <c r="AC107" s="255"/>
      <c r="AD107" s="255"/>
      <c r="AE107" s="255"/>
      <c r="AF107" s="255"/>
      <c r="AG107" s="255"/>
      <c r="AH107" s="255"/>
      <c r="AI107" s="255"/>
      <c r="AJ107" s="255"/>
      <c r="AK107" s="255"/>
      <c r="AL107" s="255"/>
    </row>
    <row r="108" spans="1:38" x14ac:dyDescent="0.35">
      <c r="A108" s="255"/>
      <c r="B108" s="255"/>
      <c r="C108" s="255"/>
      <c r="D108" s="255"/>
      <c r="E108" s="255"/>
      <c r="F108" s="255"/>
      <c r="G108" s="255"/>
      <c r="H108" s="255"/>
      <c r="I108" s="255"/>
      <c r="J108" s="255"/>
      <c r="K108" s="255"/>
      <c r="L108" s="255"/>
      <c r="M108" s="255"/>
      <c r="N108" s="255"/>
      <c r="O108" s="255"/>
      <c r="P108" s="255"/>
      <c r="Q108" s="255"/>
      <c r="R108" s="255"/>
      <c r="S108" s="255"/>
      <c r="T108" s="255"/>
      <c r="U108" s="255"/>
      <c r="V108" s="255"/>
      <c r="W108" s="255"/>
      <c r="X108" s="255"/>
      <c r="Y108" s="255"/>
      <c r="Z108" s="255"/>
      <c r="AA108" s="255"/>
      <c r="AB108" s="255"/>
      <c r="AC108" s="255"/>
      <c r="AD108" s="255"/>
      <c r="AE108" s="255"/>
      <c r="AF108" s="255"/>
      <c r="AG108" s="255"/>
      <c r="AH108" s="255"/>
      <c r="AI108" s="255"/>
      <c r="AJ108" s="255"/>
      <c r="AK108" s="255"/>
      <c r="AL108" s="255"/>
    </row>
    <row r="109" spans="1:38" x14ac:dyDescent="0.35">
      <c r="A109" s="255"/>
      <c r="B109" s="255"/>
      <c r="C109" s="255"/>
      <c r="D109" s="255"/>
      <c r="E109" s="255"/>
      <c r="F109" s="255"/>
      <c r="G109" s="255"/>
      <c r="H109" s="255"/>
      <c r="I109" s="255"/>
      <c r="J109" s="255"/>
      <c r="K109" s="255"/>
      <c r="L109" s="255"/>
      <c r="M109" s="255"/>
      <c r="N109" s="255"/>
      <c r="O109" s="255"/>
      <c r="P109" s="255"/>
      <c r="Q109" s="255"/>
      <c r="R109" s="255"/>
      <c r="S109" s="255"/>
      <c r="T109" s="255"/>
      <c r="U109" s="255"/>
      <c r="V109" s="255"/>
      <c r="W109" s="255"/>
      <c r="X109" s="255"/>
      <c r="Y109" s="255"/>
      <c r="Z109" s="255"/>
      <c r="AA109" s="255"/>
      <c r="AB109" s="255"/>
      <c r="AC109" s="255"/>
      <c r="AD109" s="255"/>
      <c r="AE109" s="255"/>
      <c r="AF109" s="255"/>
      <c r="AG109" s="255"/>
      <c r="AH109" s="255"/>
      <c r="AI109" s="255"/>
      <c r="AJ109" s="255"/>
      <c r="AK109" s="255"/>
      <c r="AL109" s="255"/>
    </row>
    <row r="110" spans="1:38" x14ac:dyDescent="0.35">
      <c r="A110" s="255"/>
      <c r="B110" s="255"/>
      <c r="C110" s="255"/>
      <c r="D110" s="255"/>
      <c r="E110" s="255"/>
      <c r="F110" s="255"/>
      <c r="G110" s="255"/>
      <c r="H110" s="255"/>
      <c r="I110" s="255"/>
      <c r="J110" s="255"/>
      <c r="K110" s="255"/>
      <c r="L110" s="255"/>
      <c r="M110" s="255"/>
      <c r="N110" s="255"/>
      <c r="O110" s="255"/>
      <c r="P110" s="255"/>
      <c r="Q110" s="255"/>
      <c r="R110" s="255"/>
      <c r="S110" s="255"/>
      <c r="T110" s="255"/>
      <c r="U110" s="255"/>
      <c r="V110" s="255"/>
      <c r="W110" s="255"/>
      <c r="X110" s="255"/>
      <c r="Y110" s="255"/>
      <c r="Z110" s="255"/>
      <c r="AA110" s="255"/>
      <c r="AB110" s="255"/>
      <c r="AC110" s="255"/>
      <c r="AD110" s="255"/>
      <c r="AE110" s="255"/>
      <c r="AF110" s="255"/>
      <c r="AG110" s="255"/>
      <c r="AH110" s="255"/>
      <c r="AI110" s="255"/>
      <c r="AJ110" s="255"/>
      <c r="AK110" s="255"/>
      <c r="AL110" s="255"/>
    </row>
    <row r="111" spans="1:38" x14ac:dyDescent="0.35">
      <c r="A111" s="255"/>
      <c r="B111" s="255"/>
      <c r="C111" s="255"/>
      <c r="D111" s="255"/>
      <c r="E111" s="255"/>
      <c r="F111" s="255"/>
      <c r="G111" s="255"/>
      <c r="H111" s="255"/>
      <c r="I111" s="255"/>
      <c r="J111" s="255"/>
      <c r="K111" s="255"/>
      <c r="L111" s="255"/>
      <c r="M111" s="255"/>
      <c r="N111" s="255"/>
      <c r="O111" s="255"/>
      <c r="P111" s="255"/>
      <c r="Q111" s="255"/>
      <c r="R111" s="255"/>
      <c r="S111" s="255"/>
      <c r="T111" s="255"/>
      <c r="U111" s="255"/>
      <c r="V111" s="255"/>
      <c r="W111" s="255"/>
      <c r="X111" s="255"/>
      <c r="Y111" s="255"/>
      <c r="Z111" s="255"/>
      <c r="AA111" s="255"/>
      <c r="AB111" s="255"/>
      <c r="AC111" s="255"/>
      <c r="AD111" s="255"/>
      <c r="AE111" s="255"/>
      <c r="AF111" s="255"/>
      <c r="AG111" s="255"/>
      <c r="AH111" s="255"/>
      <c r="AI111" s="255"/>
      <c r="AJ111" s="255"/>
      <c r="AK111" s="255"/>
      <c r="AL111" s="255"/>
    </row>
    <row r="112" spans="1:38" x14ac:dyDescent="0.35">
      <c r="A112" s="255"/>
      <c r="B112" s="255"/>
      <c r="C112" s="255"/>
      <c r="D112" s="255"/>
      <c r="E112" s="255"/>
      <c r="F112" s="255"/>
      <c r="G112" s="255"/>
      <c r="H112" s="255"/>
      <c r="I112" s="255"/>
      <c r="J112" s="255"/>
      <c r="K112" s="255"/>
      <c r="L112" s="255"/>
      <c r="M112" s="255"/>
      <c r="N112" s="255"/>
      <c r="O112" s="255"/>
      <c r="P112" s="255"/>
      <c r="Q112" s="255"/>
      <c r="R112" s="255"/>
      <c r="S112" s="255"/>
      <c r="T112" s="255"/>
      <c r="U112" s="255"/>
      <c r="V112" s="255"/>
      <c r="W112" s="255"/>
      <c r="X112" s="255"/>
      <c r="Y112" s="255"/>
      <c r="Z112" s="255"/>
      <c r="AA112" s="255"/>
      <c r="AB112" s="255"/>
      <c r="AC112" s="255"/>
      <c r="AD112" s="255"/>
      <c r="AE112" s="255"/>
      <c r="AF112" s="255"/>
      <c r="AG112" s="255"/>
      <c r="AH112" s="255"/>
      <c r="AI112" s="255"/>
      <c r="AJ112" s="255"/>
      <c r="AK112" s="255"/>
      <c r="AL112" s="255"/>
    </row>
    <row r="113" spans="1:38" x14ac:dyDescent="0.35">
      <c r="A113" s="255"/>
      <c r="B113" s="255"/>
      <c r="C113" s="255"/>
      <c r="D113" s="255"/>
      <c r="E113" s="255"/>
      <c r="F113" s="255"/>
      <c r="G113" s="255"/>
      <c r="H113" s="255"/>
      <c r="I113" s="255"/>
      <c r="J113" s="255"/>
      <c r="K113" s="255"/>
      <c r="L113" s="255"/>
      <c r="M113" s="255"/>
      <c r="N113" s="255"/>
      <c r="O113" s="255"/>
      <c r="P113" s="255"/>
      <c r="Q113" s="255"/>
      <c r="R113" s="255"/>
      <c r="S113" s="255"/>
      <c r="T113" s="255"/>
      <c r="U113" s="255"/>
      <c r="V113" s="255"/>
      <c r="W113" s="255"/>
      <c r="X113" s="255"/>
      <c r="Y113" s="255"/>
      <c r="Z113" s="255"/>
      <c r="AA113" s="255"/>
      <c r="AB113" s="255"/>
      <c r="AC113" s="255"/>
      <c r="AD113" s="255"/>
      <c r="AE113" s="255"/>
      <c r="AF113" s="255"/>
      <c r="AG113" s="255"/>
      <c r="AH113" s="255"/>
      <c r="AI113" s="255"/>
      <c r="AJ113" s="255"/>
      <c r="AK113" s="255"/>
      <c r="AL113" s="255"/>
    </row>
    <row r="114" spans="1:38" x14ac:dyDescent="0.35">
      <c r="A114" s="255"/>
      <c r="B114" s="255"/>
      <c r="C114" s="255"/>
      <c r="D114" s="255"/>
      <c r="E114" s="255"/>
      <c r="F114" s="255"/>
      <c r="G114" s="255"/>
      <c r="H114" s="255"/>
      <c r="I114" s="255"/>
      <c r="J114" s="255"/>
      <c r="K114" s="255"/>
      <c r="L114" s="255"/>
      <c r="M114" s="255"/>
      <c r="N114" s="255"/>
      <c r="O114" s="255"/>
      <c r="P114" s="255"/>
      <c r="Q114" s="255"/>
      <c r="R114" s="255"/>
      <c r="S114" s="255"/>
      <c r="T114" s="255"/>
      <c r="U114" s="255"/>
      <c r="V114" s="255"/>
      <c r="W114" s="255"/>
      <c r="X114" s="255"/>
      <c r="Y114" s="255"/>
      <c r="Z114" s="255"/>
      <c r="AA114" s="255"/>
      <c r="AB114" s="255"/>
      <c r="AC114" s="255"/>
      <c r="AD114" s="255"/>
      <c r="AE114" s="255"/>
      <c r="AF114" s="255"/>
      <c r="AG114" s="255"/>
      <c r="AH114" s="255"/>
      <c r="AI114" s="255"/>
      <c r="AJ114" s="255"/>
      <c r="AK114" s="255"/>
      <c r="AL114" s="255"/>
    </row>
    <row r="115" spans="1:38" x14ac:dyDescent="0.35">
      <c r="A115" s="255"/>
      <c r="B115" s="255"/>
      <c r="C115" s="255"/>
      <c r="D115" s="255"/>
      <c r="E115" s="255"/>
      <c r="F115" s="255"/>
      <c r="G115" s="255"/>
      <c r="H115" s="255"/>
      <c r="I115" s="255"/>
      <c r="J115" s="255"/>
      <c r="K115" s="255"/>
      <c r="L115" s="255"/>
      <c r="M115" s="255"/>
      <c r="N115" s="255"/>
      <c r="O115" s="255"/>
      <c r="P115" s="255"/>
      <c r="Q115" s="255"/>
      <c r="R115" s="255"/>
      <c r="S115" s="255"/>
      <c r="T115" s="255"/>
      <c r="U115" s="255"/>
      <c r="V115" s="255"/>
      <c r="W115" s="255"/>
      <c r="X115" s="255"/>
      <c r="Y115" s="255"/>
      <c r="Z115" s="255"/>
      <c r="AA115" s="255"/>
      <c r="AB115" s="255"/>
      <c r="AC115" s="255"/>
      <c r="AD115" s="255"/>
      <c r="AE115" s="255"/>
      <c r="AF115" s="255"/>
      <c r="AG115" s="255"/>
      <c r="AH115" s="255"/>
      <c r="AI115" s="255"/>
      <c r="AJ115" s="255"/>
      <c r="AK115" s="255"/>
      <c r="AL115" s="255"/>
    </row>
    <row r="116" spans="1:38" x14ac:dyDescent="0.35">
      <c r="A116" s="255"/>
      <c r="B116" s="255"/>
      <c r="C116" s="255"/>
      <c r="D116" s="255"/>
      <c r="E116" s="255"/>
      <c r="F116" s="255"/>
      <c r="G116" s="255"/>
      <c r="H116" s="255"/>
      <c r="I116" s="255"/>
      <c r="J116" s="255"/>
      <c r="K116" s="255"/>
      <c r="L116" s="255"/>
      <c r="M116" s="255"/>
      <c r="N116" s="255"/>
      <c r="O116" s="255"/>
      <c r="P116" s="255"/>
      <c r="Q116" s="255"/>
      <c r="R116" s="255"/>
      <c r="S116" s="255"/>
      <c r="T116" s="255"/>
      <c r="U116" s="255"/>
      <c r="V116" s="255"/>
      <c r="W116" s="255"/>
      <c r="X116" s="255"/>
      <c r="Y116" s="255"/>
      <c r="Z116" s="255"/>
      <c r="AA116" s="255"/>
      <c r="AB116" s="255"/>
      <c r="AC116" s="255"/>
      <c r="AD116" s="255"/>
      <c r="AE116" s="255"/>
      <c r="AF116" s="255"/>
      <c r="AG116" s="255"/>
      <c r="AH116" s="255"/>
      <c r="AI116" s="255"/>
      <c r="AJ116" s="255"/>
      <c r="AK116" s="255"/>
      <c r="AL116" s="255"/>
    </row>
    <row r="117" spans="1:38" x14ac:dyDescent="0.35">
      <c r="A117" s="255"/>
      <c r="B117" s="255"/>
      <c r="C117" s="255"/>
      <c r="D117" s="255"/>
      <c r="E117" s="255"/>
      <c r="F117" s="255"/>
      <c r="G117" s="255"/>
      <c r="H117" s="255"/>
      <c r="I117" s="255"/>
      <c r="J117" s="255"/>
      <c r="K117" s="255"/>
      <c r="L117" s="255"/>
      <c r="M117" s="255"/>
      <c r="N117" s="255"/>
      <c r="O117" s="255"/>
      <c r="P117" s="255"/>
      <c r="Q117" s="255"/>
      <c r="R117" s="255"/>
      <c r="S117" s="255"/>
      <c r="T117" s="255"/>
      <c r="U117" s="255"/>
      <c r="V117" s="255"/>
      <c r="W117" s="255"/>
      <c r="X117" s="255"/>
      <c r="Y117" s="255"/>
      <c r="Z117" s="255"/>
      <c r="AA117" s="255"/>
      <c r="AB117" s="255"/>
      <c r="AC117" s="255"/>
      <c r="AD117" s="255"/>
      <c r="AE117" s="255"/>
      <c r="AF117" s="255"/>
      <c r="AG117" s="255"/>
      <c r="AH117" s="255"/>
      <c r="AI117" s="255"/>
      <c r="AJ117" s="255"/>
      <c r="AK117" s="255"/>
      <c r="AL117" s="255"/>
    </row>
    <row r="118" spans="1:38" x14ac:dyDescent="0.35">
      <c r="A118" s="255"/>
      <c r="B118" s="255"/>
      <c r="C118" s="255"/>
      <c r="D118" s="255"/>
      <c r="E118" s="255"/>
      <c r="F118" s="255"/>
      <c r="G118" s="255"/>
      <c r="H118" s="255"/>
      <c r="I118" s="255"/>
      <c r="J118" s="255"/>
      <c r="K118" s="255"/>
      <c r="L118" s="255"/>
      <c r="M118" s="255"/>
      <c r="N118" s="255"/>
      <c r="O118" s="255"/>
      <c r="P118" s="255"/>
      <c r="Q118" s="255"/>
      <c r="R118" s="255"/>
      <c r="S118" s="255"/>
      <c r="T118" s="255"/>
      <c r="U118" s="255"/>
      <c r="V118" s="255"/>
      <c r="W118" s="255"/>
      <c r="X118" s="255"/>
      <c r="Y118" s="255"/>
      <c r="Z118" s="255"/>
      <c r="AA118" s="255"/>
      <c r="AB118" s="255"/>
      <c r="AC118" s="255"/>
      <c r="AD118" s="255"/>
      <c r="AE118" s="255"/>
      <c r="AF118" s="255"/>
      <c r="AG118" s="255"/>
      <c r="AH118" s="255"/>
      <c r="AI118" s="255"/>
      <c r="AJ118" s="255"/>
      <c r="AK118" s="255"/>
      <c r="AL118" s="255"/>
    </row>
    <row r="119" spans="1:38" x14ac:dyDescent="0.35">
      <c r="A119" s="255"/>
      <c r="B119" s="255"/>
      <c r="C119" s="255"/>
      <c r="D119" s="255"/>
      <c r="E119" s="255"/>
      <c r="F119" s="255"/>
      <c r="G119" s="255"/>
      <c r="H119" s="255"/>
      <c r="I119" s="255"/>
      <c r="J119" s="255"/>
      <c r="K119" s="255"/>
      <c r="L119" s="255"/>
      <c r="M119" s="255"/>
      <c r="N119" s="255"/>
      <c r="O119" s="255"/>
      <c r="P119" s="255"/>
      <c r="Q119" s="255"/>
      <c r="R119" s="255"/>
      <c r="S119" s="255"/>
      <c r="T119" s="255"/>
      <c r="U119" s="255"/>
      <c r="V119" s="255"/>
      <c r="W119" s="255"/>
      <c r="X119" s="255"/>
      <c r="Y119" s="255"/>
      <c r="Z119" s="255"/>
      <c r="AA119" s="255"/>
      <c r="AB119" s="255"/>
      <c r="AC119" s="255"/>
      <c r="AD119" s="255"/>
      <c r="AE119" s="255"/>
      <c r="AF119" s="255"/>
      <c r="AG119" s="255"/>
      <c r="AH119" s="255"/>
      <c r="AI119" s="255"/>
      <c r="AJ119" s="255"/>
      <c r="AK119" s="255"/>
      <c r="AL119" s="255"/>
    </row>
    <row r="120" spans="1:38" x14ac:dyDescent="0.35">
      <c r="A120" s="255"/>
      <c r="B120" s="255"/>
      <c r="C120" s="255"/>
      <c r="D120" s="255"/>
      <c r="E120" s="255"/>
      <c r="F120" s="255"/>
      <c r="G120" s="255"/>
      <c r="H120" s="255"/>
      <c r="I120" s="255"/>
      <c r="J120" s="255"/>
      <c r="K120" s="255"/>
      <c r="L120" s="255"/>
      <c r="M120" s="255"/>
      <c r="N120" s="255"/>
      <c r="O120" s="255"/>
      <c r="P120" s="255"/>
      <c r="Q120" s="255"/>
      <c r="R120" s="255"/>
      <c r="S120" s="255"/>
      <c r="T120" s="255"/>
      <c r="U120" s="255"/>
      <c r="V120" s="255"/>
      <c r="W120" s="255"/>
      <c r="X120" s="255"/>
      <c r="Y120" s="255"/>
      <c r="Z120" s="255"/>
      <c r="AA120" s="255"/>
      <c r="AB120" s="255"/>
      <c r="AC120" s="255"/>
      <c r="AD120" s="255"/>
      <c r="AE120" s="255"/>
      <c r="AF120" s="255"/>
      <c r="AG120" s="255"/>
      <c r="AH120" s="255"/>
      <c r="AI120" s="255"/>
      <c r="AJ120" s="255"/>
      <c r="AK120" s="255"/>
      <c r="AL120" s="255"/>
    </row>
    <row r="121" spans="1:38" x14ac:dyDescent="0.35">
      <c r="A121" s="255"/>
      <c r="B121" s="255"/>
      <c r="C121" s="255"/>
      <c r="D121" s="255"/>
      <c r="E121" s="255"/>
      <c r="F121" s="255"/>
      <c r="G121" s="255"/>
      <c r="H121" s="255"/>
      <c r="I121" s="255"/>
      <c r="J121" s="255"/>
      <c r="K121" s="255"/>
      <c r="L121" s="255"/>
      <c r="M121" s="255"/>
      <c r="N121" s="255"/>
      <c r="O121" s="255"/>
      <c r="P121" s="255"/>
      <c r="Q121" s="255"/>
      <c r="R121" s="255"/>
      <c r="S121" s="255"/>
      <c r="T121" s="255"/>
      <c r="U121" s="255"/>
      <c r="V121" s="255"/>
      <c r="W121" s="255"/>
      <c r="X121" s="255"/>
      <c r="Y121" s="255"/>
      <c r="Z121" s="255"/>
      <c r="AA121" s="255"/>
      <c r="AB121" s="255"/>
      <c r="AC121" s="255"/>
      <c r="AD121" s="255"/>
      <c r="AE121" s="255"/>
      <c r="AF121" s="255"/>
      <c r="AG121" s="255"/>
      <c r="AH121" s="255"/>
      <c r="AI121" s="255"/>
      <c r="AJ121" s="255"/>
      <c r="AK121" s="255"/>
      <c r="AL121" s="255"/>
    </row>
    <row r="122" spans="1:38" x14ac:dyDescent="0.35">
      <c r="A122" s="255"/>
      <c r="B122" s="255"/>
      <c r="C122" s="255"/>
      <c r="D122" s="255"/>
      <c r="E122" s="255"/>
      <c r="F122" s="255"/>
      <c r="G122" s="255"/>
      <c r="H122" s="255"/>
      <c r="I122" s="255"/>
      <c r="J122" s="255"/>
      <c r="K122" s="255"/>
      <c r="L122" s="255"/>
      <c r="M122" s="255"/>
      <c r="N122" s="255"/>
      <c r="O122" s="255"/>
      <c r="P122" s="255"/>
      <c r="Q122" s="255"/>
      <c r="R122" s="255"/>
      <c r="S122" s="255"/>
      <c r="T122" s="255"/>
      <c r="U122" s="255"/>
      <c r="V122" s="255"/>
      <c r="W122" s="255"/>
      <c r="X122" s="255"/>
      <c r="Y122" s="255"/>
      <c r="Z122" s="255"/>
      <c r="AA122" s="255"/>
      <c r="AB122" s="255"/>
      <c r="AC122" s="255"/>
      <c r="AD122" s="255"/>
      <c r="AE122" s="255"/>
      <c r="AF122" s="255"/>
      <c r="AG122" s="255"/>
      <c r="AH122" s="255"/>
      <c r="AI122" s="255"/>
      <c r="AJ122" s="255"/>
      <c r="AK122" s="255"/>
      <c r="AL122" s="255"/>
    </row>
    <row r="123" spans="1:38" x14ac:dyDescent="0.35">
      <c r="A123" s="255"/>
      <c r="B123" s="255"/>
      <c r="C123" s="255"/>
      <c r="D123" s="255"/>
      <c r="E123" s="255"/>
      <c r="F123" s="255"/>
      <c r="G123" s="255"/>
      <c r="H123" s="255"/>
      <c r="I123" s="255"/>
      <c r="J123" s="255"/>
      <c r="K123" s="255"/>
      <c r="L123" s="255"/>
      <c r="M123" s="255"/>
      <c r="N123" s="255"/>
      <c r="O123" s="255"/>
      <c r="P123" s="255"/>
      <c r="Q123" s="255"/>
      <c r="R123" s="255"/>
      <c r="S123" s="255"/>
      <c r="T123" s="255"/>
      <c r="U123" s="255"/>
      <c r="V123" s="255"/>
      <c r="W123" s="255"/>
      <c r="X123" s="255"/>
      <c r="Y123" s="255"/>
      <c r="Z123" s="255"/>
      <c r="AA123" s="255"/>
      <c r="AB123" s="255"/>
      <c r="AC123" s="255"/>
      <c r="AD123" s="255"/>
      <c r="AE123" s="255"/>
      <c r="AF123" s="255"/>
      <c r="AG123" s="255"/>
      <c r="AH123" s="255"/>
      <c r="AI123" s="255"/>
      <c r="AJ123" s="255"/>
      <c r="AK123" s="255"/>
      <c r="AL123" s="255"/>
    </row>
    <row r="124" spans="1:38" x14ac:dyDescent="0.35">
      <c r="A124" s="255"/>
      <c r="B124" s="255"/>
      <c r="C124" s="255"/>
      <c r="D124" s="255"/>
      <c r="E124" s="255"/>
      <c r="F124" s="255"/>
      <c r="G124" s="255"/>
      <c r="H124" s="255"/>
      <c r="I124" s="255"/>
      <c r="J124" s="255"/>
      <c r="K124" s="255"/>
      <c r="L124" s="255"/>
      <c r="M124" s="255"/>
      <c r="N124" s="255"/>
      <c r="O124" s="255"/>
      <c r="P124" s="255"/>
      <c r="Q124" s="255"/>
      <c r="R124" s="255"/>
      <c r="S124" s="255"/>
      <c r="T124" s="255"/>
      <c r="U124" s="255"/>
      <c r="V124" s="255"/>
      <c r="W124" s="255"/>
      <c r="X124" s="255"/>
      <c r="Y124" s="255"/>
      <c r="Z124" s="255"/>
      <c r="AA124" s="255"/>
      <c r="AB124" s="255"/>
      <c r="AC124" s="255"/>
      <c r="AD124" s="255"/>
      <c r="AE124" s="255"/>
      <c r="AF124" s="255"/>
      <c r="AG124" s="255"/>
      <c r="AH124" s="255"/>
      <c r="AI124" s="255"/>
      <c r="AJ124" s="255"/>
      <c r="AK124" s="255"/>
      <c r="AL124" s="255"/>
    </row>
    <row r="125" spans="1:38" x14ac:dyDescent="0.35">
      <c r="A125" s="255"/>
      <c r="B125" s="255"/>
      <c r="C125" s="255"/>
      <c r="D125" s="255"/>
      <c r="E125" s="255"/>
      <c r="F125" s="255"/>
      <c r="G125" s="255"/>
      <c r="H125" s="255"/>
      <c r="I125" s="255"/>
      <c r="J125" s="255"/>
      <c r="K125" s="255"/>
      <c r="L125" s="255"/>
      <c r="M125" s="255"/>
      <c r="N125" s="255"/>
      <c r="O125" s="255"/>
      <c r="P125" s="255"/>
      <c r="Q125" s="255"/>
      <c r="R125" s="255"/>
      <c r="S125" s="255"/>
      <c r="T125" s="255"/>
      <c r="U125" s="255"/>
      <c r="V125" s="255"/>
      <c r="W125" s="255"/>
      <c r="X125" s="255"/>
      <c r="Y125" s="255"/>
      <c r="Z125" s="255"/>
      <c r="AA125" s="255"/>
      <c r="AB125" s="255"/>
      <c r="AC125" s="255"/>
      <c r="AD125" s="255"/>
      <c r="AE125" s="255"/>
      <c r="AF125" s="255"/>
      <c r="AG125" s="255"/>
      <c r="AH125" s="255"/>
      <c r="AI125" s="255"/>
      <c r="AJ125" s="255"/>
      <c r="AK125" s="255"/>
      <c r="AL125" s="255"/>
    </row>
    <row r="126" spans="1:38" x14ac:dyDescent="0.35">
      <c r="A126" s="255"/>
      <c r="B126" s="255"/>
      <c r="C126" s="255"/>
      <c r="D126" s="255"/>
      <c r="E126" s="255"/>
      <c r="F126" s="255"/>
      <c r="G126" s="255"/>
      <c r="H126" s="255"/>
      <c r="I126" s="255"/>
      <c r="J126" s="255"/>
      <c r="K126" s="255"/>
      <c r="L126" s="255"/>
      <c r="M126" s="255"/>
      <c r="N126" s="255"/>
      <c r="O126" s="255"/>
      <c r="P126" s="255"/>
      <c r="Q126" s="255"/>
      <c r="R126" s="255"/>
      <c r="S126" s="255"/>
      <c r="T126" s="255"/>
      <c r="U126" s="255"/>
      <c r="V126" s="255"/>
      <c r="W126" s="255"/>
      <c r="X126" s="255"/>
      <c r="Y126" s="255"/>
      <c r="Z126" s="255"/>
      <c r="AA126" s="255"/>
      <c r="AB126" s="255"/>
      <c r="AC126" s="255"/>
      <c r="AD126" s="255"/>
      <c r="AE126" s="255"/>
      <c r="AF126" s="255"/>
      <c r="AG126" s="255"/>
      <c r="AH126" s="255"/>
      <c r="AI126" s="255"/>
      <c r="AJ126" s="255"/>
      <c r="AK126" s="255"/>
      <c r="AL126" s="255"/>
    </row>
    <row r="127" spans="1:38" x14ac:dyDescent="0.35">
      <c r="A127" s="255"/>
      <c r="B127" s="255"/>
      <c r="C127" s="255"/>
      <c r="D127" s="255"/>
      <c r="E127" s="255"/>
      <c r="F127" s="255"/>
      <c r="G127" s="255"/>
      <c r="H127" s="255"/>
      <c r="I127" s="255"/>
      <c r="J127" s="255"/>
      <c r="K127" s="255"/>
      <c r="L127" s="255"/>
      <c r="M127" s="255"/>
      <c r="N127" s="255"/>
      <c r="O127" s="255"/>
      <c r="P127" s="255"/>
      <c r="Q127" s="255"/>
      <c r="R127" s="255"/>
      <c r="S127" s="255"/>
      <c r="T127" s="255"/>
      <c r="U127" s="255"/>
      <c r="V127" s="255"/>
      <c r="W127" s="255"/>
      <c r="X127" s="255"/>
      <c r="Y127" s="255"/>
      <c r="Z127" s="255"/>
      <c r="AA127" s="255"/>
      <c r="AB127" s="255"/>
      <c r="AC127" s="255"/>
      <c r="AD127" s="255"/>
      <c r="AE127" s="255"/>
      <c r="AF127" s="255"/>
      <c r="AG127" s="255"/>
      <c r="AH127" s="255"/>
      <c r="AI127" s="255"/>
      <c r="AJ127" s="255"/>
      <c r="AK127" s="255"/>
      <c r="AL127" s="255"/>
    </row>
    <row r="128" spans="1:38" x14ac:dyDescent="0.35">
      <c r="A128" s="255"/>
      <c r="B128" s="255"/>
      <c r="C128" s="255"/>
      <c r="D128" s="255"/>
      <c r="E128" s="255"/>
      <c r="F128" s="255"/>
      <c r="G128" s="255"/>
      <c r="H128" s="255"/>
      <c r="I128" s="255"/>
      <c r="J128" s="255"/>
      <c r="K128" s="255"/>
      <c r="L128" s="255"/>
      <c r="M128" s="255"/>
      <c r="N128" s="255"/>
      <c r="O128" s="255"/>
      <c r="P128" s="255"/>
      <c r="Q128" s="255"/>
      <c r="R128" s="255"/>
      <c r="S128" s="255"/>
      <c r="T128" s="255"/>
      <c r="U128" s="255"/>
      <c r="V128" s="255"/>
      <c r="W128" s="255"/>
      <c r="X128" s="255"/>
      <c r="Y128" s="255"/>
      <c r="Z128" s="255"/>
      <c r="AA128" s="255"/>
      <c r="AB128" s="255"/>
      <c r="AC128" s="255"/>
      <c r="AD128" s="255"/>
      <c r="AE128" s="255"/>
      <c r="AF128" s="255"/>
      <c r="AG128" s="255"/>
      <c r="AH128" s="255"/>
      <c r="AI128" s="255"/>
      <c r="AJ128" s="255"/>
      <c r="AK128" s="255"/>
      <c r="AL128" s="255"/>
    </row>
    <row r="129" spans="1:38" x14ac:dyDescent="0.35">
      <c r="A129" s="255"/>
      <c r="B129" s="255"/>
      <c r="C129" s="255"/>
      <c r="D129" s="255"/>
      <c r="E129" s="255"/>
      <c r="F129" s="255"/>
      <c r="G129" s="255"/>
      <c r="H129" s="255"/>
      <c r="I129" s="255"/>
      <c r="J129" s="255"/>
      <c r="K129" s="255"/>
      <c r="L129" s="255"/>
      <c r="M129" s="255"/>
      <c r="N129" s="255"/>
      <c r="O129" s="255"/>
      <c r="P129" s="255"/>
      <c r="Q129" s="255"/>
      <c r="R129" s="255"/>
      <c r="S129" s="255"/>
      <c r="T129" s="255"/>
      <c r="U129" s="255"/>
      <c r="V129" s="255"/>
      <c r="W129" s="255"/>
      <c r="X129" s="255"/>
      <c r="Y129" s="255"/>
      <c r="Z129" s="255"/>
      <c r="AA129" s="255"/>
      <c r="AB129" s="255"/>
      <c r="AC129" s="255"/>
      <c r="AD129" s="255"/>
      <c r="AE129" s="255"/>
      <c r="AF129" s="255"/>
      <c r="AG129" s="255"/>
      <c r="AH129" s="255"/>
      <c r="AI129" s="255"/>
      <c r="AJ129" s="255"/>
      <c r="AK129" s="255"/>
      <c r="AL129" s="255"/>
    </row>
    <row r="130" spans="1:38" x14ac:dyDescent="0.35">
      <c r="A130" s="255"/>
      <c r="B130" s="255"/>
      <c r="C130" s="255"/>
      <c r="D130" s="255"/>
      <c r="E130" s="255"/>
      <c r="F130" s="255"/>
      <c r="G130" s="255"/>
      <c r="H130" s="255"/>
      <c r="I130" s="255"/>
      <c r="J130" s="255"/>
      <c r="K130" s="255"/>
      <c r="L130" s="255"/>
      <c r="M130" s="255"/>
      <c r="N130" s="255"/>
      <c r="O130" s="255"/>
      <c r="P130" s="255"/>
      <c r="Q130" s="255"/>
      <c r="R130" s="255"/>
      <c r="S130" s="255"/>
      <c r="T130" s="255"/>
      <c r="U130" s="255"/>
      <c r="V130" s="255"/>
      <c r="W130" s="255"/>
      <c r="X130" s="255"/>
      <c r="Y130" s="255"/>
      <c r="Z130" s="255"/>
      <c r="AA130" s="255"/>
      <c r="AB130" s="255"/>
      <c r="AC130" s="255"/>
      <c r="AD130" s="255"/>
      <c r="AE130" s="255"/>
      <c r="AF130" s="255"/>
      <c r="AG130" s="255"/>
      <c r="AH130" s="255"/>
      <c r="AI130" s="255"/>
      <c r="AJ130" s="255"/>
      <c r="AK130" s="255"/>
      <c r="AL130" s="255"/>
    </row>
    <row r="131" spans="1:38" x14ac:dyDescent="0.35">
      <c r="A131" s="255"/>
      <c r="B131" s="255"/>
      <c r="C131" s="255"/>
      <c r="D131" s="255"/>
      <c r="E131" s="255"/>
      <c r="F131" s="255"/>
      <c r="G131" s="255"/>
      <c r="H131" s="255"/>
      <c r="I131" s="255"/>
      <c r="J131" s="255"/>
      <c r="K131" s="255"/>
      <c r="L131" s="255"/>
      <c r="M131" s="255"/>
      <c r="N131" s="255"/>
      <c r="O131" s="255"/>
      <c r="P131" s="255"/>
      <c r="Q131" s="255"/>
      <c r="R131" s="255"/>
      <c r="S131" s="255"/>
      <c r="T131" s="255"/>
      <c r="U131" s="255"/>
      <c r="V131" s="255"/>
      <c r="W131" s="255"/>
      <c r="X131" s="255"/>
      <c r="Y131" s="255"/>
      <c r="Z131" s="255"/>
      <c r="AA131" s="255"/>
      <c r="AB131" s="255"/>
      <c r="AC131" s="255"/>
      <c r="AD131" s="255"/>
      <c r="AE131" s="255"/>
      <c r="AF131" s="255"/>
      <c r="AG131" s="255"/>
      <c r="AH131" s="255"/>
      <c r="AI131" s="255"/>
      <c r="AJ131" s="255"/>
      <c r="AK131" s="255"/>
      <c r="AL131" s="255"/>
    </row>
    <row r="132" spans="1:38" x14ac:dyDescent="0.35">
      <c r="A132" s="255"/>
      <c r="B132" s="255"/>
      <c r="C132" s="255"/>
      <c r="D132" s="255"/>
      <c r="E132" s="255"/>
      <c r="F132" s="255"/>
      <c r="G132" s="255"/>
      <c r="H132" s="255"/>
      <c r="I132" s="255"/>
      <c r="J132" s="255"/>
      <c r="K132" s="255"/>
      <c r="L132" s="255"/>
      <c r="M132" s="255"/>
      <c r="N132" s="255"/>
      <c r="O132" s="255"/>
      <c r="P132" s="255"/>
      <c r="Q132" s="255"/>
      <c r="R132" s="255"/>
      <c r="S132" s="255"/>
      <c r="T132" s="255"/>
      <c r="U132" s="255"/>
      <c r="V132" s="255"/>
      <c r="W132" s="255"/>
      <c r="X132" s="255"/>
      <c r="Y132" s="255"/>
      <c r="Z132" s="255"/>
      <c r="AA132" s="255"/>
      <c r="AB132" s="255"/>
      <c r="AC132" s="255"/>
      <c r="AD132" s="255"/>
      <c r="AE132" s="255"/>
      <c r="AF132" s="255"/>
      <c r="AG132" s="255"/>
      <c r="AH132" s="255"/>
      <c r="AI132" s="255"/>
      <c r="AJ132" s="255"/>
      <c r="AK132" s="255"/>
      <c r="AL132" s="255"/>
    </row>
    <row r="133" spans="1:38" x14ac:dyDescent="0.35">
      <c r="A133" s="255"/>
      <c r="B133" s="255"/>
      <c r="C133" s="255"/>
      <c r="D133" s="255"/>
      <c r="E133" s="255"/>
      <c r="F133" s="255"/>
      <c r="G133" s="255"/>
      <c r="H133" s="255"/>
      <c r="I133" s="255"/>
      <c r="J133" s="255"/>
      <c r="K133" s="255"/>
      <c r="L133" s="255"/>
      <c r="M133" s="255"/>
      <c r="N133" s="255"/>
      <c r="O133" s="255"/>
      <c r="P133" s="255"/>
      <c r="Q133" s="255"/>
      <c r="R133" s="255"/>
      <c r="S133" s="255"/>
      <c r="T133" s="255"/>
      <c r="U133" s="255"/>
      <c r="V133" s="255"/>
      <c r="W133" s="255"/>
      <c r="X133" s="255"/>
      <c r="Y133" s="255"/>
      <c r="Z133" s="255"/>
      <c r="AA133" s="255"/>
      <c r="AB133" s="255"/>
      <c r="AC133" s="255"/>
      <c r="AD133" s="255"/>
      <c r="AE133" s="255"/>
      <c r="AF133" s="255"/>
      <c r="AG133" s="255"/>
      <c r="AH133" s="255"/>
      <c r="AI133" s="255"/>
      <c r="AJ133" s="255"/>
      <c r="AK133" s="255"/>
      <c r="AL133" s="255"/>
    </row>
    <row r="134" spans="1:38" x14ac:dyDescent="0.35">
      <c r="A134" s="255"/>
      <c r="B134" s="255"/>
      <c r="C134" s="255"/>
      <c r="D134" s="255"/>
      <c r="E134" s="255"/>
      <c r="F134" s="255"/>
      <c r="G134" s="255"/>
      <c r="H134" s="255"/>
      <c r="I134" s="255"/>
      <c r="J134" s="255"/>
      <c r="K134" s="255"/>
      <c r="L134" s="255"/>
      <c r="M134" s="255"/>
      <c r="N134" s="255"/>
      <c r="O134" s="255"/>
      <c r="P134" s="255"/>
      <c r="Q134" s="255"/>
      <c r="R134" s="255"/>
      <c r="S134" s="255"/>
      <c r="T134" s="255"/>
      <c r="U134" s="255"/>
      <c r="V134" s="255"/>
      <c r="W134" s="255"/>
      <c r="X134" s="255"/>
      <c r="Y134" s="255"/>
      <c r="Z134" s="255"/>
      <c r="AA134" s="255"/>
      <c r="AB134" s="255"/>
      <c r="AC134" s="255"/>
      <c r="AD134" s="255"/>
      <c r="AE134" s="255"/>
      <c r="AF134" s="255"/>
      <c r="AG134" s="255"/>
      <c r="AH134" s="255"/>
      <c r="AI134" s="255"/>
      <c r="AJ134" s="255"/>
      <c r="AK134" s="255"/>
      <c r="AL134" s="255"/>
    </row>
    <row r="135" spans="1:38" x14ac:dyDescent="0.35">
      <c r="A135" s="255"/>
      <c r="B135" s="255"/>
      <c r="C135" s="255"/>
      <c r="D135" s="255"/>
      <c r="E135" s="255"/>
      <c r="F135" s="255"/>
      <c r="G135" s="255"/>
      <c r="H135" s="255"/>
      <c r="I135" s="255"/>
      <c r="J135" s="255"/>
      <c r="K135" s="255"/>
      <c r="L135" s="255"/>
      <c r="M135" s="255"/>
      <c r="N135" s="255"/>
      <c r="O135" s="255"/>
      <c r="P135" s="255"/>
      <c r="Q135" s="255"/>
      <c r="R135" s="255"/>
      <c r="S135" s="255"/>
      <c r="T135" s="255"/>
      <c r="U135" s="255"/>
      <c r="V135" s="255"/>
      <c r="W135" s="255"/>
      <c r="X135" s="255"/>
      <c r="Y135" s="255"/>
      <c r="Z135" s="255"/>
      <c r="AA135" s="255"/>
      <c r="AB135" s="255"/>
      <c r="AC135" s="255"/>
      <c r="AD135" s="255"/>
      <c r="AE135" s="255"/>
      <c r="AF135" s="255"/>
      <c r="AG135" s="255"/>
      <c r="AH135" s="255"/>
      <c r="AI135" s="255"/>
      <c r="AJ135" s="255"/>
      <c r="AK135" s="255"/>
      <c r="AL135" s="255"/>
    </row>
    <row r="136" spans="1:38" x14ac:dyDescent="0.35">
      <c r="A136" s="255"/>
      <c r="B136" s="255"/>
      <c r="C136" s="255"/>
      <c r="D136" s="255"/>
      <c r="E136" s="255"/>
      <c r="F136" s="255"/>
      <c r="G136" s="255"/>
      <c r="H136" s="255"/>
      <c r="I136" s="255"/>
      <c r="J136" s="255"/>
      <c r="K136" s="255"/>
      <c r="L136" s="255"/>
      <c r="M136" s="255"/>
      <c r="N136" s="255"/>
      <c r="O136" s="255"/>
      <c r="P136" s="255"/>
      <c r="Q136" s="255"/>
      <c r="R136" s="255"/>
      <c r="S136" s="255"/>
      <c r="T136" s="255"/>
      <c r="U136" s="255"/>
      <c r="V136" s="255"/>
      <c r="W136" s="255"/>
      <c r="X136" s="255"/>
      <c r="Y136" s="255"/>
      <c r="Z136" s="255"/>
      <c r="AA136" s="255"/>
      <c r="AB136" s="255"/>
      <c r="AC136" s="255"/>
      <c r="AD136" s="255"/>
      <c r="AE136" s="255"/>
      <c r="AF136" s="255"/>
      <c r="AG136" s="255"/>
      <c r="AH136" s="255"/>
      <c r="AI136" s="255"/>
      <c r="AJ136" s="255"/>
      <c r="AK136" s="255"/>
      <c r="AL136" s="255"/>
    </row>
    <row r="137" spans="1:38" x14ac:dyDescent="0.35">
      <c r="A137" s="255"/>
      <c r="B137" s="255"/>
      <c r="C137" s="255"/>
      <c r="D137" s="255"/>
      <c r="E137" s="255"/>
      <c r="F137" s="255"/>
      <c r="G137" s="255"/>
      <c r="H137" s="255"/>
      <c r="I137" s="255"/>
      <c r="J137" s="255"/>
      <c r="K137" s="255"/>
      <c r="L137" s="255"/>
      <c r="M137" s="255"/>
      <c r="N137" s="255"/>
      <c r="O137" s="255"/>
      <c r="P137" s="255"/>
      <c r="Q137" s="255"/>
      <c r="R137" s="255"/>
      <c r="S137" s="255"/>
      <c r="T137" s="255"/>
      <c r="U137" s="255"/>
      <c r="V137" s="255"/>
      <c r="W137" s="255"/>
      <c r="X137" s="255"/>
      <c r="Y137" s="255"/>
      <c r="Z137" s="255"/>
      <c r="AA137" s="255"/>
      <c r="AB137" s="255"/>
      <c r="AC137" s="255"/>
      <c r="AD137" s="255"/>
      <c r="AE137" s="255"/>
      <c r="AF137" s="255"/>
      <c r="AG137" s="255"/>
      <c r="AH137" s="255"/>
      <c r="AI137" s="255"/>
      <c r="AJ137" s="255"/>
      <c r="AK137" s="255"/>
      <c r="AL137" s="255"/>
    </row>
    <row r="138" spans="1:38" x14ac:dyDescent="0.35">
      <c r="A138" s="255"/>
      <c r="B138" s="255"/>
      <c r="C138" s="255"/>
      <c r="D138" s="255"/>
      <c r="E138" s="255"/>
      <c r="F138" s="255"/>
      <c r="G138" s="255"/>
      <c r="H138" s="255"/>
      <c r="I138" s="255"/>
      <c r="J138" s="255"/>
      <c r="K138" s="255"/>
      <c r="L138" s="255"/>
      <c r="M138" s="255"/>
      <c r="N138" s="255"/>
      <c r="O138" s="255"/>
      <c r="P138" s="255"/>
      <c r="Q138" s="255"/>
      <c r="R138" s="255"/>
      <c r="S138" s="255"/>
      <c r="T138" s="255"/>
      <c r="U138" s="255"/>
      <c r="V138" s="255"/>
      <c r="W138" s="255"/>
      <c r="X138" s="255"/>
      <c r="Y138" s="255"/>
      <c r="Z138" s="255"/>
      <c r="AA138" s="255"/>
      <c r="AB138" s="255"/>
      <c r="AC138" s="255"/>
      <c r="AD138" s="255"/>
      <c r="AE138" s="255"/>
      <c r="AF138" s="255"/>
      <c r="AG138" s="255"/>
      <c r="AH138" s="255"/>
      <c r="AI138" s="255"/>
      <c r="AJ138" s="255"/>
      <c r="AK138" s="255"/>
      <c r="AL138" s="255"/>
    </row>
    <row r="139" spans="1:38" x14ac:dyDescent="0.35">
      <c r="A139" s="255"/>
      <c r="B139" s="255"/>
      <c r="C139" s="255"/>
      <c r="D139" s="255"/>
      <c r="E139" s="255"/>
      <c r="F139" s="255"/>
      <c r="G139" s="255"/>
      <c r="H139" s="255"/>
      <c r="I139" s="255"/>
      <c r="J139" s="255"/>
      <c r="K139" s="255"/>
      <c r="L139" s="255"/>
      <c r="M139" s="255"/>
      <c r="N139" s="255"/>
      <c r="O139" s="255"/>
      <c r="P139" s="255"/>
      <c r="Q139" s="255"/>
      <c r="R139" s="255"/>
      <c r="S139" s="255"/>
      <c r="T139" s="255"/>
      <c r="U139" s="255"/>
      <c r="V139" s="255"/>
      <c r="W139" s="255"/>
      <c r="X139" s="255"/>
      <c r="Y139" s="255"/>
      <c r="Z139" s="255"/>
      <c r="AA139" s="255"/>
      <c r="AB139" s="255"/>
      <c r="AC139" s="255"/>
      <c r="AD139" s="255"/>
      <c r="AE139" s="255"/>
      <c r="AF139" s="255"/>
      <c r="AG139" s="255"/>
      <c r="AH139" s="255"/>
      <c r="AI139" s="255"/>
      <c r="AJ139" s="255"/>
      <c r="AK139" s="255"/>
      <c r="AL139" s="255"/>
    </row>
    <row r="140" spans="1:38" x14ac:dyDescent="0.35">
      <c r="A140" s="255"/>
      <c r="B140" s="255"/>
      <c r="C140" s="255"/>
      <c r="D140" s="255"/>
      <c r="E140" s="255"/>
      <c r="F140" s="255"/>
      <c r="G140" s="255"/>
      <c r="H140" s="255"/>
      <c r="I140" s="255"/>
      <c r="J140" s="255"/>
      <c r="K140" s="255"/>
      <c r="L140" s="255"/>
      <c r="M140" s="255"/>
      <c r="N140" s="255"/>
      <c r="O140" s="255"/>
      <c r="P140" s="255"/>
      <c r="Q140" s="255"/>
      <c r="R140" s="255"/>
      <c r="S140" s="255"/>
      <c r="T140" s="255"/>
      <c r="U140" s="255"/>
      <c r="V140" s="255"/>
      <c r="W140" s="255"/>
      <c r="X140" s="255"/>
      <c r="Y140" s="255"/>
      <c r="Z140" s="255"/>
      <c r="AA140" s="255"/>
      <c r="AB140" s="255"/>
      <c r="AC140" s="255"/>
      <c r="AD140" s="255"/>
      <c r="AE140" s="255"/>
      <c r="AF140" s="255"/>
      <c r="AG140" s="255"/>
      <c r="AH140" s="255"/>
      <c r="AI140" s="255"/>
      <c r="AJ140" s="255"/>
      <c r="AK140" s="255"/>
      <c r="AL140" s="255"/>
    </row>
    <row r="141" spans="1:38" x14ac:dyDescent="0.35">
      <c r="A141" s="255"/>
      <c r="B141" s="255"/>
      <c r="C141" s="255"/>
      <c r="D141" s="255"/>
      <c r="E141" s="255"/>
      <c r="F141" s="255"/>
      <c r="G141" s="255"/>
      <c r="H141" s="255"/>
      <c r="I141" s="255"/>
      <c r="J141" s="255"/>
      <c r="K141" s="255"/>
      <c r="L141" s="255"/>
      <c r="M141" s="255"/>
      <c r="N141" s="255"/>
      <c r="O141" s="255"/>
      <c r="P141" s="255"/>
      <c r="Q141" s="255"/>
      <c r="R141" s="255"/>
      <c r="S141" s="255"/>
      <c r="T141" s="255"/>
      <c r="U141" s="255"/>
      <c r="V141" s="255"/>
      <c r="W141" s="255"/>
      <c r="X141" s="255"/>
      <c r="Y141" s="255"/>
      <c r="Z141" s="255"/>
      <c r="AA141" s="255"/>
      <c r="AB141" s="255"/>
      <c r="AC141" s="255"/>
      <c r="AD141" s="255"/>
      <c r="AE141" s="255"/>
      <c r="AF141" s="255"/>
      <c r="AG141" s="255"/>
      <c r="AH141" s="255"/>
      <c r="AI141" s="255"/>
      <c r="AJ141" s="255"/>
      <c r="AK141" s="255"/>
      <c r="AL141" s="255"/>
    </row>
    <row r="142" spans="1:38" x14ac:dyDescent="0.35">
      <c r="A142" s="255"/>
      <c r="B142" s="255"/>
      <c r="C142" s="255"/>
      <c r="D142" s="255"/>
      <c r="E142" s="255"/>
      <c r="F142" s="255"/>
      <c r="G142" s="255"/>
      <c r="H142" s="255"/>
      <c r="I142" s="255"/>
      <c r="J142" s="255"/>
      <c r="K142" s="255"/>
      <c r="L142" s="255"/>
      <c r="M142" s="255"/>
      <c r="N142" s="255"/>
      <c r="O142" s="255"/>
      <c r="P142" s="255"/>
      <c r="Q142" s="255"/>
      <c r="R142" s="255"/>
      <c r="S142" s="255"/>
      <c r="T142" s="255"/>
      <c r="U142" s="255"/>
      <c r="V142" s="255"/>
      <c r="W142" s="255"/>
      <c r="X142" s="255"/>
      <c r="Y142" s="255"/>
      <c r="Z142" s="255"/>
      <c r="AA142" s="255"/>
      <c r="AB142" s="255"/>
      <c r="AC142" s="255"/>
      <c r="AD142" s="255"/>
      <c r="AE142" s="255"/>
      <c r="AF142" s="255"/>
      <c r="AG142" s="255"/>
      <c r="AH142" s="255"/>
      <c r="AI142" s="255"/>
      <c r="AJ142" s="255"/>
      <c r="AK142" s="255"/>
      <c r="AL142" s="255"/>
    </row>
    <row r="143" spans="1:38" x14ac:dyDescent="0.35">
      <c r="A143" s="255"/>
      <c r="B143" s="255"/>
      <c r="C143" s="255"/>
      <c r="D143" s="255"/>
      <c r="E143" s="255"/>
      <c r="F143" s="255"/>
      <c r="G143" s="255"/>
      <c r="H143" s="255"/>
      <c r="I143" s="255"/>
      <c r="J143" s="255"/>
      <c r="K143" s="255"/>
      <c r="L143" s="255"/>
      <c r="M143" s="255"/>
      <c r="N143" s="255"/>
      <c r="O143" s="255"/>
      <c r="P143" s="255"/>
      <c r="Q143" s="255"/>
      <c r="R143" s="255"/>
      <c r="S143" s="255"/>
      <c r="T143" s="255"/>
      <c r="U143" s="255"/>
      <c r="V143" s="255"/>
      <c r="W143" s="255"/>
      <c r="X143" s="255"/>
      <c r="Y143" s="255"/>
      <c r="Z143" s="255"/>
      <c r="AA143" s="255"/>
      <c r="AB143" s="255"/>
      <c r="AC143" s="255"/>
      <c r="AD143" s="255"/>
      <c r="AE143" s="255"/>
      <c r="AF143" s="255"/>
      <c r="AG143" s="255"/>
      <c r="AH143" s="255"/>
      <c r="AI143" s="255"/>
      <c r="AJ143" s="255"/>
      <c r="AK143" s="255"/>
      <c r="AL143" s="255"/>
    </row>
    <row r="144" spans="1:38" x14ac:dyDescent="0.35">
      <c r="A144" s="255"/>
      <c r="B144" s="255"/>
      <c r="C144" s="255"/>
      <c r="D144" s="255"/>
      <c r="E144" s="255"/>
      <c r="F144" s="255"/>
      <c r="G144" s="255"/>
      <c r="H144" s="255"/>
      <c r="I144" s="255"/>
      <c r="J144" s="255"/>
      <c r="K144" s="255"/>
      <c r="L144" s="255"/>
      <c r="M144" s="255"/>
      <c r="N144" s="255"/>
      <c r="O144" s="255"/>
      <c r="P144" s="255"/>
      <c r="Q144" s="255"/>
      <c r="R144" s="255"/>
      <c r="S144" s="255"/>
      <c r="T144" s="255"/>
      <c r="U144" s="255"/>
      <c r="V144" s="255"/>
      <c r="W144" s="255"/>
      <c r="X144" s="255"/>
      <c r="Y144" s="255"/>
      <c r="Z144" s="255"/>
      <c r="AA144" s="255"/>
      <c r="AB144" s="255"/>
      <c r="AC144" s="255"/>
      <c r="AD144" s="255"/>
      <c r="AE144" s="255"/>
      <c r="AF144" s="255"/>
      <c r="AG144" s="255"/>
      <c r="AH144" s="255"/>
      <c r="AI144" s="255"/>
      <c r="AJ144" s="255"/>
      <c r="AK144" s="255"/>
      <c r="AL144" s="255"/>
    </row>
    <row r="145" spans="1:38" x14ac:dyDescent="0.35">
      <c r="A145" s="255"/>
      <c r="B145" s="255"/>
      <c r="C145" s="255"/>
      <c r="D145" s="255"/>
      <c r="E145" s="255"/>
      <c r="F145" s="255"/>
      <c r="G145" s="255"/>
      <c r="H145" s="255"/>
      <c r="I145" s="255"/>
      <c r="J145" s="255"/>
      <c r="K145" s="255"/>
      <c r="L145" s="255"/>
      <c r="M145" s="255"/>
      <c r="N145" s="255"/>
      <c r="O145" s="255"/>
      <c r="P145" s="255"/>
      <c r="Q145" s="255"/>
      <c r="R145" s="255"/>
      <c r="S145" s="255"/>
      <c r="T145" s="255"/>
      <c r="U145" s="255"/>
      <c r="V145" s="255"/>
      <c r="W145" s="255"/>
      <c r="X145" s="255"/>
      <c r="Y145" s="255"/>
      <c r="Z145" s="255"/>
      <c r="AA145" s="255"/>
      <c r="AB145" s="255"/>
      <c r="AC145" s="255"/>
      <c r="AD145" s="255"/>
      <c r="AE145" s="255"/>
      <c r="AF145" s="255"/>
      <c r="AG145" s="255"/>
      <c r="AH145" s="255"/>
      <c r="AI145" s="255"/>
      <c r="AJ145" s="255"/>
      <c r="AK145" s="255"/>
      <c r="AL145" s="255"/>
    </row>
    <row r="146" spans="1:38" x14ac:dyDescent="0.35">
      <c r="A146" s="255"/>
      <c r="B146" s="255"/>
      <c r="C146" s="255"/>
      <c r="D146" s="255"/>
      <c r="E146" s="255"/>
      <c r="F146" s="255"/>
      <c r="G146" s="255"/>
      <c r="H146" s="255"/>
      <c r="I146" s="255"/>
      <c r="J146" s="255"/>
      <c r="K146" s="255"/>
      <c r="L146" s="255"/>
      <c r="M146" s="255"/>
      <c r="N146" s="255"/>
      <c r="O146" s="255"/>
      <c r="P146" s="255"/>
      <c r="Q146" s="255"/>
      <c r="R146" s="255"/>
      <c r="S146" s="255"/>
      <c r="T146" s="255"/>
      <c r="U146" s="255"/>
      <c r="V146" s="255"/>
      <c r="W146" s="255"/>
      <c r="X146" s="255"/>
      <c r="Y146" s="255"/>
      <c r="Z146" s="255"/>
      <c r="AA146" s="255"/>
      <c r="AB146" s="255"/>
      <c r="AC146" s="255"/>
      <c r="AD146" s="255"/>
      <c r="AE146" s="255"/>
      <c r="AF146" s="255"/>
      <c r="AG146" s="255"/>
      <c r="AH146" s="255"/>
      <c r="AI146" s="255"/>
      <c r="AJ146" s="255"/>
      <c r="AK146" s="255"/>
      <c r="AL146" s="255"/>
    </row>
    <row r="147" spans="1:38" x14ac:dyDescent="0.35">
      <c r="A147" s="255"/>
      <c r="B147" s="255"/>
      <c r="C147" s="255"/>
      <c r="D147" s="255"/>
      <c r="E147" s="255"/>
      <c r="F147" s="255"/>
      <c r="G147" s="255"/>
      <c r="H147" s="255"/>
      <c r="I147" s="255"/>
      <c r="J147" s="255"/>
      <c r="K147" s="255"/>
      <c r="L147" s="255"/>
      <c r="M147" s="255"/>
      <c r="N147" s="255"/>
      <c r="O147" s="255"/>
      <c r="P147" s="255"/>
      <c r="Q147" s="255"/>
      <c r="R147" s="255"/>
      <c r="S147" s="255"/>
      <c r="T147" s="255"/>
      <c r="U147" s="255"/>
      <c r="V147" s="255"/>
      <c r="W147" s="255"/>
      <c r="X147" s="255"/>
      <c r="Y147" s="255"/>
      <c r="Z147" s="255"/>
      <c r="AA147" s="255"/>
      <c r="AB147" s="255"/>
      <c r="AC147" s="255"/>
      <c r="AD147" s="255"/>
      <c r="AE147" s="255"/>
      <c r="AF147" s="255"/>
      <c r="AG147" s="255"/>
      <c r="AH147" s="255"/>
      <c r="AI147" s="255"/>
      <c r="AJ147" s="255"/>
      <c r="AK147" s="255"/>
      <c r="AL147" s="255"/>
    </row>
    <row r="148" spans="1:38" x14ac:dyDescent="0.35">
      <c r="A148" s="255"/>
      <c r="B148" s="255"/>
      <c r="C148" s="255"/>
      <c r="D148" s="255"/>
      <c r="E148" s="255"/>
      <c r="F148" s="255"/>
      <c r="G148" s="255"/>
      <c r="H148" s="255"/>
      <c r="I148" s="255"/>
      <c r="J148" s="255"/>
      <c r="K148" s="255"/>
      <c r="L148" s="255"/>
      <c r="M148" s="255"/>
      <c r="N148" s="255"/>
      <c r="O148" s="255"/>
      <c r="P148" s="255"/>
      <c r="Q148" s="255"/>
      <c r="R148" s="255"/>
      <c r="S148" s="255"/>
      <c r="T148" s="255"/>
      <c r="U148" s="255"/>
      <c r="V148" s="255"/>
      <c r="W148" s="255"/>
      <c r="X148" s="255"/>
      <c r="Y148" s="255"/>
      <c r="Z148" s="255"/>
      <c r="AA148" s="255"/>
      <c r="AB148" s="255"/>
      <c r="AC148" s="255"/>
      <c r="AD148" s="255"/>
      <c r="AE148" s="255"/>
      <c r="AF148" s="255"/>
      <c r="AG148" s="255"/>
      <c r="AH148" s="255"/>
      <c r="AI148" s="255"/>
      <c r="AJ148" s="255"/>
      <c r="AK148" s="255"/>
      <c r="AL148" s="255"/>
    </row>
    <row r="149" spans="1:38" x14ac:dyDescent="0.35">
      <c r="A149" s="255"/>
      <c r="B149" s="255"/>
      <c r="C149" s="255"/>
      <c r="D149" s="255"/>
      <c r="E149" s="255"/>
      <c r="F149" s="255"/>
      <c r="G149" s="255"/>
      <c r="H149" s="255"/>
      <c r="I149" s="255"/>
      <c r="J149" s="255"/>
      <c r="K149" s="255"/>
      <c r="L149" s="255"/>
      <c r="M149" s="255"/>
      <c r="N149" s="255"/>
      <c r="O149" s="255"/>
      <c r="P149" s="255"/>
      <c r="Q149" s="255"/>
      <c r="R149" s="255"/>
      <c r="S149" s="255"/>
      <c r="T149" s="255"/>
      <c r="U149" s="255"/>
      <c r="V149" s="255"/>
      <c r="W149" s="255"/>
      <c r="X149" s="255"/>
      <c r="Y149" s="255"/>
      <c r="Z149" s="255"/>
      <c r="AA149" s="255"/>
      <c r="AB149" s="255"/>
      <c r="AC149" s="255"/>
      <c r="AD149" s="255"/>
      <c r="AE149" s="255"/>
      <c r="AF149" s="255"/>
      <c r="AG149" s="255"/>
      <c r="AH149" s="255"/>
      <c r="AI149" s="255"/>
      <c r="AJ149" s="255"/>
      <c r="AK149" s="255"/>
      <c r="AL149" s="255"/>
    </row>
    <row r="150" spans="1:38" x14ac:dyDescent="0.35">
      <c r="A150" s="255"/>
      <c r="B150" s="255"/>
      <c r="C150" s="255"/>
      <c r="D150" s="255"/>
      <c r="E150" s="255"/>
      <c r="F150" s="255"/>
      <c r="G150" s="255"/>
      <c r="H150" s="255"/>
      <c r="I150" s="255"/>
      <c r="J150" s="255"/>
      <c r="K150" s="255"/>
      <c r="L150" s="255"/>
      <c r="M150" s="255"/>
      <c r="N150" s="255"/>
      <c r="O150" s="255"/>
      <c r="P150" s="255"/>
      <c r="Q150" s="255"/>
      <c r="R150" s="255"/>
      <c r="S150" s="255"/>
      <c r="T150" s="255"/>
      <c r="U150" s="255"/>
      <c r="V150" s="255"/>
      <c r="W150" s="255"/>
      <c r="X150" s="255"/>
      <c r="Y150" s="255"/>
      <c r="Z150" s="255"/>
      <c r="AA150" s="255"/>
      <c r="AB150" s="255"/>
      <c r="AC150" s="255"/>
      <c r="AD150" s="255"/>
      <c r="AE150" s="255"/>
      <c r="AF150" s="255"/>
      <c r="AG150" s="255"/>
      <c r="AH150" s="255"/>
      <c r="AI150" s="255"/>
      <c r="AJ150" s="255"/>
      <c r="AK150" s="255"/>
      <c r="AL150" s="255"/>
    </row>
    <row r="151" spans="1:38" x14ac:dyDescent="0.35">
      <c r="A151" s="255"/>
      <c r="B151" s="255"/>
      <c r="C151" s="255"/>
      <c r="D151" s="255"/>
      <c r="E151" s="255"/>
      <c r="F151" s="255"/>
      <c r="G151" s="255"/>
      <c r="H151" s="255"/>
      <c r="I151" s="255"/>
      <c r="J151" s="255"/>
      <c r="K151" s="255"/>
      <c r="L151" s="255"/>
      <c r="M151" s="255"/>
      <c r="N151" s="255"/>
      <c r="O151" s="255"/>
      <c r="P151" s="255"/>
      <c r="Q151" s="255"/>
      <c r="R151" s="255"/>
      <c r="S151" s="255"/>
      <c r="T151" s="255"/>
      <c r="U151" s="255"/>
      <c r="V151" s="255"/>
      <c r="W151" s="255"/>
      <c r="X151" s="255"/>
      <c r="Y151" s="255"/>
      <c r="Z151" s="255"/>
      <c r="AA151" s="255"/>
      <c r="AB151" s="255"/>
      <c r="AC151" s="255"/>
      <c r="AD151" s="255"/>
      <c r="AE151" s="255"/>
      <c r="AF151" s="255"/>
      <c r="AG151" s="255"/>
      <c r="AH151" s="255"/>
      <c r="AI151" s="255"/>
      <c r="AJ151" s="255"/>
      <c r="AK151" s="255"/>
      <c r="AL151" s="255"/>
    </row>
    <row r="152" spans="1:38" x14ac:dyDescent="0.35">
      <c r="A152" s="255"/>
      <c r="B152" s="255"/>
      <c r="C152" s="255"/>
      <c r="D152" s="255"/>
      <c r="E152" s="255"/>
      <c r="F152" s="255"/>
      <c r="G152" s="255"/>
      <c r="H152" s="255"/>
      <c r="I152" s="255"/>
      <c r="J152" s="255"/>
      <c r="K152" s="255"/>
      <c r="L152" s="255"/>
      <c r="M152" s="255"/>
      <c r="N152" s="255"/>
      <c r="O152" s="255"/>
      <c r="P152" s="255"/>
      <c r="Q152" s="255"/>
      <c r="R152" s="255"/>
      <c r="S152" s="255"/>
      <c r="T152" s="255"/>
      <c r="U152" s="255"/>
      <c r="V152" s="255"/>
      <c r="W152" s="255"/>
      <c r="X152" s="255"/>
      <c r="Y152" s="255"/>
      <c r="Z152" s="255"/>
      <c r="AA152" s="255"/>
      <c r="AB152" s="255"/>
      <c r="AC152" s="255"/>
      <c r="AD152" s="255"/>
      <c r="AE152" s="255"/>
      <c r="AF152" s="255"/>
      <c r="AG152" s="255"/>
      <c r="AH152" s="255"/>
      <c r="AI152" s="255"/>
      <c r="AJ152" s="255"/>
      <c r="AK152" s="255"/>
      <c r="AL152" s="255"/>
    </row>
    <row r="153" spans="1:38" x14ac:dyDescent="0.35">
      <c r="A153" s="255"/>
      <c r="B153" s="255"/>
      <c r="C153" s="255"/>
      <c r="D153" s="255"/>
      <c r="E153" s="255"/>
      <c r="F153" s="255"/>
      <c r="G153" s="255"/>
      <c r="H153" s="255"/>
      <c r="I153" s="255"/>
      <c r="J153" s="255"/>
      <c r="K153" s="255"/>
      <c r="L153" s="255"/>
      <c r="M153" s="255"/>
      <c r="N153" s="255"/>
      <c r="O153" s="255"/>
      <c r="P153" s="255"/>
      <c r="Q153" s="255"/>
      <c r="R153" s="255"/>
      <c r="S153" s="255"/>
      <c r="T153" s="255"/>
      <c r="U153" s="255"/>
      <c r="V153" s="255"/>
      <c r="W153" s="255"/>
      <c r="X153" s="255"/>
      <c r="Y153" s="255"/>
      <c r="Z153" s="255"/>
      <c r="AA153" s="255"/>
      <c r="AB153" s="255"/>
      <c r="AC153" s="255"/>
      <c r="AD153" s="255"/>
      <c r="AE153" s="255"/>
      <c r="AF153" s="255"/>
      <c r="AG153" s="255"/>
      <c r="AH153" s="255"/>
      <c r="AI153" s="255"/>
      <c r="AJ153" s="255"/>
      <c r="AK153" s="255"/>
      <c r="AL153" s="255"/>
    </row>
    <row r="154" spans="1:38" x14ac:dyDescent="0.35">
      <c r="A154" s="255"/>
      <c r="B154" s="255"/>
      <c r="C154" s="255"/>
      <c r="D154" s="255"/>
      <c r="E154" s="255"/>
      <c r="F154" s="255"/>
      <c r="G154" s="255"/>
      <c r="H154" s="255"/>
      <c r="I154" s="255"/>
      <c r="J154" s="255"/>
      <c r="K154" s="255"/>
      <c r="L154" s="255"/>
      <c r="M154" s="255"/>
      <c r="N154" s="255"/>
      <c r="O154" s="255"/>
      <c r="P154" s="255"/>
      <c r="Q154" s="255"/>
      <c r="R154" s="255"/>
      <c r="S154" s="255"/>
      <c r="T154" s="255"/>
      <c r="U154" s="255"/>
      <c r="V154" s="255"/>
      <c r="W154" s="255"/>
      <c r="X154" s="255"/>
      <c r="Y154" s="255"/>
      <c r="Z154" s="255"/>
      <c r="AA154" s="255"/>
      <c r="AB154" s="255"/>
      <c r="AC154" s="255"/>
      <c r="AD154" s="255"/>
      <c r="AE154" s="255"/>
      <c r="AF154" s="255"/>
      <c r="AG154" s="255"/>
      <c r="AH154" s="255"/>
      <c r="AI154" s="255"/>
      <c r="AJ154" s="255"/>
      <c r="AK154" s="255"/>
      <c r="AL154" s="255"/>
    </row>
    <row r="155" spans="1:38" x14ac:dyDescent="0.35">
      <c r="A155" s="255"/>
      <c r="B155" s="255"/>
      <c r="C155" s="255"/>
      <c r="D155" s="255"/>
      <c r="E155" s="255"/>
      <c r="F155" s="255"/>
      <c r="G155" s="255"/>
      <c r="H155" s="255"/>
      <c r="I155" s="255"/>
      <c r="J155" s="255"/>
      <c r="K155" s="255"/>
      <c r="L155" s="255"/>
      <c r="M155" s="255"/>
      <c r="N155" s="255"/>
      <c r="O155" s="255"/>
      <c r="P155" s="255"/>
      <c r="Q155" s="255"/>
      <c r="R155" s="255"/>
      <c r="S155" s="255"/>
      <c r="T155" s="255"/>
      <c r="U155" s="255"/>
      <c r="V155" s="255"/>
      <c r="W155" s="255"/>
      <c r="X155" s="255"/>
      <c r="Y155" s="255"/>
      <c r="Z155" s="255"/>
      <c r="AA155" s="255"/>
      <c r="AB155" s="255"/>
      <c r="AC155" s="255"/>
      <c r="AD155" s="255"/>
      <c r="AE155" s="255"/>
      <c r="AF155" s="255"/>
      <c r="AG155" s="255"/>
      <c r="AH155" s="255"/>
      <c r="AI155" s="255"/>
      <c r="AJ155" s="255"/>
      <c r="AK155" s="255"/>
      <c r="AL155" s="255"/>
    </row>
    <row r="156" spans="1:38" x14ac:dyDescent="0.35">
      <c r="A156" s="255"/>
      <c r="B156" s="255"/>
      <c r="C156" s="255"/>
      <c r="D156" s="255"/>
      <c r="E156" s="255"/>
      <c r="F156" s="255"/>
      <c r="G156" s="255"/>
      <c r="H156" s="255"/>
      <c r="I156" s="255"/>
      <c r="J156" s="255"/>
      <c r="K156" s="255"/>
      <c r="L156" s="255"/>
      <c r="M156" s="255"/>
      <c r="N156" s="255"/>
      <c r="O156" s="255"/>
      <c r="P156" s="255"/>
      <c r="Q156" s="255"/>
      <c r="R156" s="255"/>
      <c r="S156" s="255"/>
      <c r="T156" s="255"/>
      <c r="U156" s="255"/>
      <c r="V156" s="255"/>
      <c r="W156" s="255"/>
      <c r="X156" s="255"/>
      <c r="Y156" s="255"/>
      <c r="Z156" s="255"/>
      <c r="AA156" s="255"/>
      <c r="AB156" s="255"/>
      <c r="AC156" s="255"/>
      <c r="AD156" s="255"/>
      <c r="AE156" s="255"/>
      <c r="AF156" s="255"/>
      <c r="AG156" s="255"/>
      <c r="AH156" s="255"/>
      <c r="AI156" s="255"/>
      <c r="AJ156" s="255"/>
      <c r="AK156" s="255"/>
      <c r="AL156" s="255"/>
    </row>
    <row r="157" spans="1:38" x14ac:dyDescent="0.35">
      <c r="A157" s="255"/>
      <c r="B157" s="255"/>
      <c r="C157" s="255"/>
      <c r="D157" s="255"/>
      <c r="E157" s="255"/>
      <c r="F157" s="255"/>
      <c r="G157" s="255"/>
      <c r="H157" s="255"/>
      <c r="I157" s="255"/>
      <c r="J157" s="255"/>
      <c r="K157" s="255"/>
      <c r="L157" s="255"/>
      <c r="M157" s="255"/>
      <c r="N157" s="255"/>
      <c r="O157" s="255"/>
      <c r="P157" s="255"/>
      <c r="Q157" s="255"/>
      <c r="R157" s="255"/>
      <c r="S157" s="255"/>
      <c r="T157" s="255"/>
      <c r="U157" s="255"/>
      <c r="V157" s="255"/>
      <c r="W157" s="255"/>
      <c r="X157" s="255"/>
      <c r="Y157" s="255"/>
      <c r="Z157" s="255"/>
      <c r="AA157" s="255"/>
      <c r="AB157" s="255"/>
      <c r="AC157" s="255"/>
      <c r="AD157" s="255"/>
      <c r="AE157" s="255"/>
      <c r="AF157" s="255"/>
      <c r="AG157" s="255"/>
      <c r="AH157" s="255"/>
      <c r="AI157" s="255"/>
      <c r="AJ157" s="255"/>
      <c r="AK157" s="255"/>
      <c r="AL157" s="255"/>
    </row>
    <row r="158" spans="1:38" x14ac:dyDescent="0.35">
      <c r="A158" s="255"/>
      <c r="B158" s="255"/>
      <c r="C158" s="255"/>
      <c r="D158" s="255"/>
      <c r="E158" s="255"/>
      <c r="F158" s="255"/>
      <c r="G158" s="255"/>
      <c r="H158" s="255"/>
      <c r="I158" s="255"/>
      <c r="J158" s="255"/>
      <c r="K158" s="255"/>
      <c r="L158" s="255"/>
      <c r="M158" s="255"/>
      <c r="N158" s="255"/>
      <c r="O158" s="255"/>
      <c r="P158" s="255"/>
      <c r="Q158" s="255"/>
      <c r="R158" s="255"/>
      <c r="S158" s="255"/>
      <c r="T158" s="255"/>
      <c r="U158" s="255"/>
      <c r="V158" s="255"/>
      <c r="W158" s="255"/>
      <c r="X158" s="255"/>
      <c r="Y158" s="255"/>
      <c r="Z158" s="255"/>
      <c r="AA158" s="255"/>
      <c r="AB158" s="255"/>
      <c r="AC158" s="255"/>
      <c r="AD158" s="255"/>
      <c r="AE158" s="255"/>
      <c r="AF158" s="255"/>
      <c r="AG158" s="255"/>
      <c r="AH158" s="255"/>
      <c r="AI158" s="255"/>
      <c r="AJ158" s="255"/>
      <c r="AK158" s="255"/>
      <c r="AL158" s="255"/>
    </row>
    <row r="159" spans="1:38" x14ac:dyDescent="0.35">
      <c r="A159" s="255"/>
      <c r="B159" s="255"/>
      <c r="C159" s="255"/>
      <c r="D159" s="255"/>
      <c r="E159" s="255"/>
      <c r="F159" s="255"/>
      <c r="G159" s="255"/>
      <c r="H159" s="255"/>
      <c r="I159" s="255"/>
      <c r="J159" s="255"/>
      <c r="K159" s="255"/>
      <c r="L159" s="255"/>
      <c r="M159" s="255"/>
      <c r="N159" s="255"/>
      <c r="O159" s="255"/>
      <c r="P159" s="255"/>
      <c r="Q159" s="255"/>
      <c r="R159" s="255"/>
      <c r="S159" s="255"/>
      <c r="T159" s="255"/>
      <c r="U159" s="255"/>
      <c r="V159" s="255"/>
      <c r="W159" s="255"/>
      <c r="X159" s="255"/>
      <c r="Y159" s="255"/>
      <c r="Z159" s="255"/>
      <c r="AA159" s="255"/>
      <c r="AB159" s="255"/>
      <c r="AC159" s="255"/>
      <c r="AD159" s="255"/>
      <c r="AE159" s="255"/>
      <c r="AF159" s="255"/>
      <c r="AG159" s="255"/>
      <c r="AH159" s="255"/>
      <c r="AI159" s="255"/>
      <c r="AJ159" s="255"/>
      <c r="AK159" s="255"/>
      <c r="AL159" s="255"/>
    </row>
    <row r="160" spans="1:38" x14ac:dyDescent="0.35">
      <c r="A160" s="255"/>
      <c r="B160" s="255"/>
      <c r="C160" s="255"/>
      <c r="D160" s="255"/>
      <c r="E160" s="255"/>
      <c r="F160" s="255"/>
      <c r="G160" s="255"/>
      <c r="H160" s="255"/>
      <c r="I160" s="255"/>
      <c r="J160" s="255"/>
      <c r="K160" s="255"/>
      <c r="L160" s="255"/>
      <c r="M160" s="255"/>
      <c r="N160" s="255"/>
      <c r="O160" s="255"/>
      <c r="P160" s="255"/>
      <c r="Q160" s="255"/>
      <c r="R160" s="255"/>
      <c r="S160" s="255"/>
      <c r="T160" s="255"/>
      <c r="U160" s="255"/>
      <c r="V160" s="255"/>
      <c r="W160" s="255"/>
      <c r="X160" s="255"/>
      <c r="Y160" s="255"/>
      <c r="Z160" s="255"/>
      <c r="AA160" s="255"/>
      <c r="AB160" s="255"/>
      <c r="AC160" s="255"/>
      <c r="AD160" s="255"/>
      <c r="AE160" s="255"/>
      <c r="AF160" s="255"/>
      <c r="AG160" s="255"/>
      <c r="AH160" s="255"/>
      <c r="AI160" s="255"/>
      <c r="AJ160" s="255"/>
      <c r="AK160" s="255"/>
      <c r="AL160" s="255"/>
    </row>
    <row r="161" spans="1:38" x14ac:dyDescent="0.35">
      <c r="A161" s="255"/>
      <c r="B161" s="255"/>
      <c r="C161" s="255"/>
      <c r="D161" s="255"/>
      <c r="E161" s="255"/>
      <c r="F161" s="255"/>
      <c r="G161" s="255"/>
      <c r="H161" s="255"/>
      <c r="I161" s="255"/>
      <c r="J161" s="255"/>
      <c r="K161" s="255"/>
      <c r="L161" s="255"/>
      <c r="M161" s="255"/>
      <c r="N161" s="255"/>
      <c r="O161" s="255"/>
      <c r="P161" s="255"/>
      <c r="Q161" s="255"/>
      <c r="R161" s="255"/>
      <c r="S161" s="255"/>
      <c r="T161" s="255"/>
      <c r="U161" s="255"/>
      <c r="V161" s="255"/>
      <c r="W161" s="255"/>
      <c r="X161" s="255"/>
      <c r="Y161" s="255"/>
      <c r="Z161" s="255"/>
      <c r="AA161" s="255"/>
      <c r="AB161" s="255"/>
      <c r="AC161" s="255"/>
      <c r="AD161" s="255"/>
      <c r="AE161" s="255"/>
      <c r="AF161" s="255"/>
      <c r="AG161" s="255"/>
      <c r="AH161" s="255"/>
      <c r="AI161" s="255"/>
      <c r="AJ161" s="255"/>
      <c r="AK161" s="255"/>
      <c r="AL161" s="255"/>
    </row>
    <row r="162" spans="1:38" x14ac:dyDescent="0.35">
      <c r="A162" s="255"/>
      <c r="B162" s="255"/>
      <c r="C162" s="255"/>
      <c r="D162" s="255"/>
      <c r="E162" s="255"/>
      <c r="F162" s="255"/>
      <c r="G162" s="255"/>
      <c r="H162" s="255"/>
      <c r="I162" s="255"/>
      <c r="J162" s="255"/>
      <c r="K162" s="255"/>
      <c r="L162" s="255"/>
      <c r="M162" s="255"/>
      <c r="N162" s="255"/>
      <c r="O162" s="255"/>
      <c r="P162" s="255"/>
      <c r="Q162" s="255"/>
      <c r="R162" s="255"/>
      <c r="S162" s="255"/>
      <c r="T162" s="255"/>
      <c r="U162" s="255"/>
      <c r="V162" s="255"/>
      <c r="W162" s="255"/>
      <c r="X162" s="255"/>
      <c r="Y162" s="255"/>
      <c r="Z162" s="255"/>
      <c r="AA162" s="255"/>
      <c r="AB162" s="255"/>
      <c r="AC162" s="255"/>
      <c r="AD162" s="255"/>
      <c r="AE162" s="255"/>
      <c r="AF162" s="255"/>
      <c r="AG162" s="255"/>
      <c r="AH162" s="255"/>
      <c r="AI162" s="255"/>
      <c r="AJ162" s="255"/>
      <c r="AK162" s="255"/>
      <c r="AL162" s="255"/>
    </row>
    <row r="163" spans="1:38" x14ac:dyDescent="0.35">
      <c r="A163" s="255"/>
      <c r="B163" s="255"/>
      <c r="C163" s="255"/>
      <c r="D163" s="255"/>
      <c r="E163" s="255"/>
      <c r="F163" s="255"/>
      <c r="G163" s="255"/>
      <c r="H163" s="255"/>
      <c r="I163" s="255"/>
      <c r="J163" s="255"/>
      <c r="K163" s="255"/>
      <c r="L163" s="255"/>
      <c r="M163" s="255"/>
      <c r="N163" s="255"/>
      <c r="O163" s="255"/>
      <c r="P163" s="255"/>
      <c r="Q163" s="255"/>
      <c r="R163" s="255"/>
      <c r="S163" s="255"/>
      <c r="T163" s="255"/>
      <c r="U163" s="255"/>
      <c r="V163" s="255"/>
      <c r="W163" s="255"/>
      <c r="X163" s="255"/>
      <c r="Y163" s="255"/>
      <c r="Z163" s="255"/>
      <c r="AA163" s="255"/>
      <c r="AB163" s="255"/>
      <c r="AC163" s="255"/>
      <c r="AD163" s="255"/>
      <c r="AE163" s="255"/>
      <c r="AF163" s="255"/>
      <c r="AG163" s="255"/>
      <c r="AH163" s="255"/>
      <c r="AI163" s="255"/>
      <c r="AJ163" s="255"/>
      <c r="AK163" s="255"/>
      <c r="AL163" s="255"/>
    </row>
    <row r="164" spans="1:38" x14ac:dyDescent="0.35">
      <c r="A164" s="255"/>
      <c r="B164" s="255"/>
      <c r="C164" s="255"/>
      <c r="D164" s="255"/>
      <c r="E164" s="255"/>
      <c r="F164" s="255"/>
      <c r="G164" s="255"/>
      <c r="H164" s="255"/>
      <c r="I164" s="255"/>
      <c r="J164" s="255"/>
      <c r="K164" s="255"/>
      <c r="L164" s="255"/>
      <c r="M164" s="255"/>
      <c r="N164" s="255"/>
      <c r="O164" s="255"/>
      <c r="P164" s="255"/>
      <c r="Q164" s="255"/>
      <c r="R164" s="255"/>
      <c r="S164" s="255"/>
      <c r="T164" s="255"/>
      <c r="U164" s="255"/>
      <c r="V164" s="255"/>
      <c r="W164" s="255"/>
      <c r="X164" s="255"/>
      <c r="Y164" s="255"/>
      <c r="Z164" s="255"/>
      <c r="AA164" s="255"/>
      <c r="AB164" s="255"/>
      <c r="AC164" s="255"/>
      <c r="AD164" s="255"/>
      <c r="AE164" s="255"/>
      <c r="AF164" s="255"/>
      <c r="AG164" s="255"/>
      <c r="AH164" s="255"/>
      <c r="AI164" s="255"/>
      <c r="AJ164" s="255"/>
      <c r="AK164" s="255"/>
      <c r="AL164" s="255"/>
    </row>
    <row r="165" spans="1:38" x14ac:dyDescent="0.35">
      <c r="A165" s="255"/>
      <c r="B165" s="255"/>
      <c r="C165" s="255"/>
      <c r="D165" s="255"/>
      <c r="E165" s="255"/>
      <c r="F165" s="255"/>
      <c r="G165" s="255"/>
      <c r="H165" s="255"/>
      <c r="I165" s="255"/>
      <c r="J165" s="255"/>
      <c r="K165" s="255"/>
      <c r="L165" s="255"/>
      <c r="M165" s="255"/>
      <c r="N165" s="255"/>
      <c r="O165" s="255"/>
      <c r="P165" s="255"/>
      <c r="Q165" s="255"/>
      <c r="R165" s="255"/>
      <c r="S165" s="255"/>
      <c r="T165" s="255"/>
      <c r="U165" s="255"/>
      <c r="V165" s="255"/>
      <c r="W165" s="255"/>
      <c r="X165" s="255"/>
      <c r="Y165" s="255"/>
      <c r="Z165" s="255"/>
      <c r="AA165" s="255"/>
      <c r="AB165" s="255"/>
      <c r="AC165" s="255"/>
      <c r="AD165" s="255"/>
      <c r="AE165" s="255"/>
      <c r="AF165" s="255"/>
      <c r="AG165" s="255"/>
      <c r="AH165" s="255"/>
      <c r="AI165" s="255"/>
      <c r="AJ165" s="255"/>
      <c r="AK165" s="255"/>
      <c r="AL165" s="255"/>
    </row>
    <row r="166" spans="1:38" x14ac:dyDescent="0.35">
      <c r="A166" s="255"/>
      <c r="B166" s="255"/>
      <c r="C166" s="255"/>
      <c r="D166" s="255"/>
      <c r="E166" s="255"/>
      <c r="F166" s="255"/>
      <c r="G166" s="255"/>
      <c r="H166" s="255"/>
      <c r="I166" s="255"/>
      <c r="J166" s="255"/>
      <c r="K166" s="255"/>
      <c r="L166" s="255"/>
      <c r="M166" s="255"/>
      <c r="N166" s="255"/>
      <c r="O166" s="255"/>
      <c r="P166" s="255"/>
      <c r="Q166" s="255"/>
      <c r="R166" s="255"/>
      <c r="S166" s="255"/>
      <c r="T166" s="255"/>
      <c r="U166" s="255"/>
      <c r="V166" s="255"/>
      <c r="W166" s="255"/>
      <c r="X166" s="255"/>
      <c r="Y166" s="255"/>
      <c r="Z166" s="255"/>
      <c r="AA166" s="255"/>
      <c r="AB166" s="255"/>
      <c r="AC166" s="255"/>
      <c r="AD166" s="255"/>
      <c r="AE166" s="255"/>
      <c r="AF166" s="255"/>
      <c r="AG166" s="255"/>
      <c r="AH166" s="255"/>
      <c r="AI166" s="255"/>
      <c r="AJ166" s="255"/>
      <c r="AK166" s="255"/>
      <c r="AL166" s="255"/>
    </row>
    <row r="167" spans="1:38" x14ac:dyDescent="0.35">
      <c r="A167" s="255"/>
      <c r="B167" s="255"/>
      <c r="C167" s="255"/>
      <c r="D167" s="255"/>
      <c r="E167" s="255"/>
      <c r="F167" s="255"/>
      <c r="G167" s="255"/>
      <c r="H167" s="255"/>
      <c r="I167" s="255"/>
      <c r="J167" s="255"/>
      <c r="K167" s="255"/>
      <c r="L167" s="255"/>
      <c r="M167" s="255"/>
      <c r="N167" s="255"/>
      <c r="O167" s="255"/>
      <c r="P167" s="255"/>
      <c r="Q167" s="255"/>
      <c r="R167" s="255"/>
      <c r="S167" s="255"/>
      <c r="T167" s="255"/>
      <c r="U167" s="255"/>
      <c r="V167" s="255"/>
      <c r="W167" s="255"/>
      <c r="X167" s="255"/>
      <c r="Y167" s="255"/>
      <c r="Z167" s="255"/>
      <c r="AA167" s="255"/>
      <c r="AB167" s="255"/>
      <c r="AC167" s="255"/>
      <c r="AD167" s="255"/>
      <c r="AE167" s="255"/>
      <c r="AF167" s="255"/>
      <c r="AG167" s="255"/>
      <c r="AH167" s="255"/>
      <c r="AI167" s="255"/>
      <c r="AJ167" s="255"/>
      <c r="AK167" s="255"/>
      <c r="AL167" s="255"/>
    </row>
    <row r="168" spans="1:38" x14ac:dyDescent="0.35">
      <c r="A168" s="255"/>
      <c r="B168" s="255"/>
      <c r="C168" s="255"/>
      <c r="D168" s="255"/>
      <c r="E168" s="255"/>
      <c r="F168" s="255"/>
      <c r="G168" s="255"/>
      <c r="H168" s="255"/>
      <c r="I168" s="255"/>
      <c r="J168" s="255"/>
      <c r="K168" s="255"/>
      <c r="L168" s="255"/>
      <c r="M168" s="255"/>
      <c r="N168" s="255"/>
      <c r="O168" s="255"/>
      <c r="P168" s="255"/>
      <c r="Q168" s="255"/>
      <c r="R168" s="255"/>
      <c r="S168" s="255"/>
      <c r="T168" s="255"/>
      <c r="U168" s="255"/>
      <c r="V168" s="255"/>
      <c r="W168" s="255"/>
      <c r="X168" s="255"/>
      <c r="Y168" s="255"/>
      <c r="Z168" s="255"/>
      <c r="AA168" s="255"/>
      <c r="AB168" s="255"/>
      <c r="AC168" s="255"/>
      <c r="AD168" s="255"/>
      <c r="AE168" s="255"/>
      <c r="AF168" s="255"/>
      <c r="AG168" s="255"/>
      <c r="AH168" s="255"/>
      <c r="AI168" s="255"/>
      <c r="AJ168" s="255"/>
      <c r="AK168" s="255"/>
      <c r="AL168" s="255"/>
    </row>
    <row r="169" spans="1:38" x14ac:dyDescent="0.35">
      <c r="A169" s="255"/>
      <c r="B169" s="255"/>
      <c r="C169" s="255"/>
      <c r="D169" s="255"/>
      <c r="E169" s="255"/>
      <c r="F169" s="255"/>
      <c r="G169" s="255"/>
      <c r="H169" s="255"/>
      <c r="I169" s="255"/>
      <c r="J169" s="255"/>
      <c r="K169" s="255"/>
      <c r="L169" s="255"/>
      <c r="M169" s="255"/>
      <c r="N169" s="255"/>
      <c r="O169" s="255"/>
      <c r="P169" s="255"/>
      <c r="Q169" s="255"/>
      <c r="R169" s="255"/>
      <c r="S169" s="255"/>
      <c r="T169" s="255"/>
      <c r="U169" s="255"/>
      <c r="V169" s="255"/>
      <c r="W169" s="255"/>
      <c r="X169" s="255"/>
      <c r="Y169" s="255"/>
      <c r="Z169" s="255"/>
      <c r="AA169" s="255"/>
      <c r="AB169" s="255"/>
      <c r="AC169" s="255"/>
      <c r="AD169" s="255"/>
      <c r="AE169" s="255"/>
      <c r="AF169" s="255"/>
      <c r="AG169" s="255"/>
      <c r="AH169" s="255"/>
      <c r="AI169" s="255"/>
      <c r="AJ169" s="255"/>
      <c r="AK169" s="255"/>
      <c r="AL169" s="255"/>
    </row>
    <row r="170" spans="1:38" x14ac:dyDescent="0.35">
      <c r="A170" s="255"/>
      <c r="B170" s="255"/>
      <c r="C170" s="255"/>
      <c r="D170" s="255"/>
      <c r="E170" s="255"/>
      <c r="F170" s="255"/>
      <c r="G170" s="255"/>
      <c r="H170" s="255"/>
      <c r="I170" s="255"/>
      <c r="J170" s="255"/>
      <c r="K170" s="255"/>
      <c r="L170" s="255"/>
      <c r="M170" s="255"/>
      <c r="N170" s="255"/>
      <c r="O170" s="255"/>
      <c r="P170" s="255"/>
      <c r="Q170" s="255"/>
      <c r="R170" s="255"/>
      <c r="S170" s="255"/>
      <c r="T170" s="255"/>
      <c r="U170" s="255"/>
      <c r="V170" s="255"/>
      <c r="W170" s="255"/>
      <c r="X170" s="255"/>
      <c r="Y170" s="255"/>
      <c r="Z170" s="255"/>
      <c r="AA170" s="255"/>
      <c r="AB170" s="255"/>
      <c r="AC170" s="255"/>
      <c r="AD170" s="255"/>
      <c r="AE170" s="255"/>
      <c r="AF170" s="255"/>
      <c r="AG170" s="255"/>
      <c r="AH170" s="255"/>
      <c r="AI170" s="255"/>
      <c r="AJ170" s="255"/>
      <c r="AK170" s="255"/>
      <c r="AL170" s="255"/>
    </row>
    <row r="171" spans="1:38" x14ac:dyDescent="0.35">
      <c r="A171" s="255"/>
      <c r="B171" s="255"/>
      <c r="C171" s="255"/>
      <c r="D171" s="255"/>
      <c r="E171" s="255"/>
      <c r="F171" s="255"/>
      <c r="G171" s="255"/>
      <c r="H171" s="255"/>
      <c r="I171" s="255"/>
      <c r="J171" s="255"/>
      <c r="K171" s="255"/>
      <c r="L171" s="255"/>
      <c r="M171" s="255"/>
      <c r="N171" s="255"/>
      <c r="O171" s="255"/>
      <c r="P171" s="255"/>
      <c r="Q171" s="255"/>
      <c r="R171" s="255"/>
      <c r="S171" s="255"/>
      <c r="T171" s="255"/>
      <c r="U171" s="255"/>
      <c r="V171" s="255"/>
      <c r="W171" s="255"/>
      <c r="X171" s="255"/>
      <c r="Y171" s="255"/>
      <c r="Z171" s="255"/>
      <c r="AA171" s="255"/>
      <c r="AB171" s="255"/>
      <c r="AC171" s="255"/>
      <c r="AD171" s="255"/>
      <c r="AE171" s="255"/>
      <c r="AF171" s="255"/>
      <c r="AG171" s="255"/>
      <c r="AH171" s="255"/>
      <c r="AI171" s="255"/>
      <c r="AJ171" s="255"/>
      <c r="AK171" s="255"/>
      <c r="AL171" s="255"/>
    </row>
    <row r="172" spans="1:38" x14ac:dyDescent="0.35">
      <c r="A172" s="255"/>
      <c r="B172" s="255"/>
      <c r="C172" s="255"/>
      <c r="D172" s="255"/>
      <c r="E172" s="255"/>
      <c r="F172" s="255"/>
      <c r="G172" s="255"/>
      <c r="H172" s="255"/>
      <c r="I172" s="255"/>
      <c r="J172" s="255"/>
      <c r="K172" s="255"/>
      <c r="L172" s="255"/>
      <c r="M172" s="255"/>
      <c r="N172" s="255"/>
      <c r="O172" s="255"/>
      <c r="P172" s="255"/>
      <c r="Q172" s="255"/>
      <c r="R172" s="255"/>
      <c r="S172" s="255"/>
      <c r="T172" s="255"/>
      <c r="U172" s="255"/>
      <c r="V172" s="255"/>
      <c r="W172" s="255"/>
      <c r="X172" s="255"/>
      <c r="Y172" s="255"/>
      <c r="Z172" s="255"/>
      <c r="AA172" s="255"/>
      <c r="AB172" s="255"/>
      <c r="AC172" s="255"/>
      <c r="AD172" s="255"/>
      <c r="AE172" s="255"/>
      <c r="AF172" s="255"/>
      <c r="AG172" s="255"/>
      <c r="AH172" s="255"/>
      <c r="AI172" s="255"/>
      <c r="AJ172" s="255"/>
      <c r="AK172" s="255"/>
      <c r="AL172" s="255"/>
    </row>
    <row r="173" spans="1:38" x14ac:dyDescent="0.35">
      <c r="A173" s="255"/>
      <c r="B173" s="255"/>
      <c r="C173" s="255"/>
      <c r="D173" s="255"/>
      <c r="E173" s="255"/>
      <c r="F173" s="255"/>
      <c r="G173" s="255"/>
      <c r="H173" s="255"/>
      <c r="I173" s="255"/>
      <c r="J173" s="255"/>
      <c r="K173" s="255"/>
      <c r="L173" s="255"/>
      <c r="M173" s="255"/>
      <c r="N173" s="255"/>
      <c r="O173" s="255"/>
      <c r="P173" s="255"/>
      <c r="Q173" s="255"/>
      <c r="R173" s="255"/>
      <c r="S173" s="255"/>
      <c r="T173" s="255"/>
      <c r="U173" s="255"/>
      <c r="V173" s="255"/>
      <c r="W173" s="255"/>
      <c r="X173" s="255"/>
      <c r="Y173" s="255"/>
      <c r="Z173" s="255"/>
      <c r="AA173" s="255"/>
      <c r="AB173" s="255"/>
      <c r="AC173" s="255"/>
      <c r="AD173" s="255"/>
      <c r="AE173" s="255"/>
      <c r="AF173" s="255"/>
      <c r="AG173" s="255"/>
      <c r="AH173" s="255"/>
      <c r="AI173" s="255"/>
      <c r="AJ173" s="255"/>
      <c r="AK173" s="255"/>
      <c r="AL173" s="255"/>
    </row>
    <row r="174" spans="1:38" x14ac:dyDescent="0.35">
      <c r="A174" s="255"/>
      <c r="B174" s="255"/>
      <c r="C174" s="255"/>
      <c r="D174" s="255"/>
      <c r="E174" s="255"/>
      <c r="F174" s="255"/>
      <c r="G174" s="255"/>
      <c r="H174" s="255"/>
      <c r="I174" s="255"/>
      <c r="J174" s="255"/>
      <c r="K174" s="255"/>
      <c r="L174" s="255"/>
      <c r="M174" s="255"/>
      <c r="N174" s="255"/>
      <c r="O174" s="255"/>
      <c r="P174" s="255"/>
      <c r="Q174" s="255"/>
      <c r="R174" s="255"/>
      <c r="S174" s="255"/>
      <c r="T174" s="255"/>
      <c r="U174" s="255"/>
      <c r="V174" s="255"/>
      <c r="W174" s="255"/>
      <c r="X174" s="255"/>
      <c r="Y174" s="255"/>
      <c r="Z174" s="255"/>
      <c r="AA174" s="255"/>
      <c r="AB174" s="255"/>
      <c r="AC174" s="255"/>
      <c r="AD174" s="255"/>
      <c r="AE174" s="255"/>
      <c r="AF174" s="255"/>
      <c r="AG174" s="255"/>
      <c r="AH174" s="255"/>
      <c r="AI174" s="255"/>
      <c r="AJ174" s="255"/>
      <c r="AK174" s="255"/>
      <c r="AL174" s="255"/>
    </row>
    <row r="175" spans="1:38" x14ac:dyDescent="0.35">
      <c r="A175" s="255"/>
      <c r="B175" s="255"/>
      <c r="C175" s="255"/>
      <c r="D175" s="255"/>
      <c r="E175" s="255"/>
      <c r="F175" s="255"/>
      <c r="G175" s="255"/>
      <c r="H175" s="255"/>
      <c r="I175" s="255"/>
      <c r="J175" s="255"/>
      <c r="K175" s="255"/>
      <c r="L175" s="255"/>
      <c r="M175" s="255"/>
      <c r="N175" s="255"/>
      <c r="O175" s="255"/>
      <c r="P175" s="255"/>
      <c r="Q175" s="255"/>
      <c r="R175" s="255"/>
      <c r="S175" s="255"/>
      <c r="T175" s="255"/>
      <c r="U175" s="255"/>
      <c r="V175" s="255"/>
      <c r="W175" s="255"/>
      <c r="X175" s="255"/>
      <c r="Y175" s="255"/>
      <c r="Z175" s="255"/>
      <c r="AA175" s="255"/>
      <c r="AB175" s="255"/>
      <c r="AC175" s="255"/>
      <c r="AD175" s="255"/>
      <c r="AE175" s="255"/>
      <c r="AF175" s="255"/>
      <c r="AG175" s="255"/>
      <c r="AH175" s="255"/>
      <c r="AI175" s="255"/>
      <c r="AJ175" s="255"/>
      <c r="AK175" s="255"/>
      <c r="AL175" s="255"/>
    </row>
    <row r="176" spans="1:38" x14ac:dyDescent="0.35">
      <c r="A176" s="255"/>
      <c r="B176" s="255"/>
      <c r="C176" s="255"/>
      <c r="D176" s="255"/>
      <c r="E176" s="255"/>
      <c r="F176" s="255"/>
      <c r="G176" s="255"/>
      <c r="H176" s="255"/>
      <c r="I176" s="255"/>
      <c r="J176" s="255"/>
      <c r="K176" s="255"/>
      <c r="L176" s="255"/>
      <c r="M176" s="255"/>
      <c r="N176" s="255"/>
      <c r="O176" s="255"/>
      <c r="P176" s="255"/>
      <c r="Q176" s="255"/>
      <c r="R176" s="255"/>
      <c r="S176" s="255"/>
      <c r="T176" s="255"/>
      <c r="U176" s="255"/>
      <c r="V176" s="255"/>
      <c r="W176" s="255"/>
      <c r="X176" s="255"/>
      <c r="Y176" s="255"/>
      <c r="Z176" s="255"/>
      <c r="AA176" s="255"/>
      <c r="AB176" s="255"/>
      <c r="AC176" s="255"/>
      <c r="AD176" s="255"/>
      <c r="AE176" s="255"/>
      <c r="AF176" s="255"/>
      <c r="AG176" s="255"/>
      <c r="AH176" s="255"/>
      <c r="AI176" s="255"/>
      <c r="AJ176" s="255"/>
      <c r="AK176" s="255"/>
      <c r="AL176" s="255"/>
    </row>
    <row r="177" spans="1:38" x14ac:dyDescent="0.35">
      <c r="A177" s="255"/>
      <c r="B177" s="255"/>
      <c r="C177" s="255"/>
      <c r="D177" s="255"/>
      <c r="E177" s="255"/>
      <c r="F177" s="255"/>
      <c r="G177" s="255"/>
      <c r="H177" s="255"/>
      <c r="I177" s="255"/>
      <c r="J177" s="255"/>
      <c r="K177" s="255"/>
      <c r="L177" s="255"/>
      <c r="M177" s="255"/>
      <c r="N177" s="255"/>
      <c r="O177" s="255"/>
      <c r="P177" s="255"/>
      <c r="Q177" s="255"/>
      <c r="R177" s="255"/>
      <c r="S177" s="255"/>
      <c r="T177" s="255"/>
      <c r="U177" s="255"/>
      <c r="V177" s="255"/>
      <c r="W177" s="255"/>
      <c r="X177" s="255"/>
      <c r="Y177" s="255"/>
      <c r="Z177" s="255"/>
      <c r="AA177" s="255"/>
      <c r="AB177" s="255"/>
      <c r="AC177" s="255"/>
      <c r="AD177" s="255"/>
      <c r="AE177" s="255"/>
      <c r="AF177" s="255"/>
      <c r="AG177" s="255"/>
      <c r="AH177" s="255"/>
      <c r="AI177" s="255"/>
      <c r="AJ177" s="255"/>
      <c r="AK177" s="255"/>
      <c r="AL177" s="255"/>
    </row>
    <row r="178" spans="1:38" x14ac:dyDescent="0.35">
      <c r="A178" s="255"/>
      <c r="B178" s="255"/>
      <c r="C178" s="255"/>
      <c r="D178" s="255"/>
      <c r="E178" s="255"/>
      <c r="F178" s="255"/>
      <c r="G178" s="255"/>
      <c r="H178" s="255"/>
      <c r="I178" s="255"/>
      <c r="J178" s="255"/>
      <c r="K178" s="255"/>
      <c r="L178" s="255"/>
      <c r="M178" s="255"/>
      <c r="N178" s="255"/>
      <c r="O178" s="255"/>
      <c r="P178" s="255"/>
      <c r="Q178" s="255"/>
      <c r="R178" s="255"/>
      <c r="S178" s="255"/>
      <c r="T178" s="255"/>
      <c r="U178" s="255"/>
      <c r="V178" s="255"/>
      <c r="W178" s="255"/>
      <c r="X178" s="255"/>
      <c r="Y178" s="255"/>
      <c r="Z178" s="255"/>
      <c r="AA178" s="255"/>
      <c r="AB178" s="255"/>
      <c r="AC178" s="255"/>
      <c r="AD178" s="255"/>
      <c r="AE178" s="255"/>
      <c r="AF178" s="255"/>
      <c r="AG178" s="255"/>
      <c r="AH178" s="255"/>
      <c r="AI178" s="255"/>
      <c r="AJ178" s="255"/>
      <c r="AK178" s="255"/>
      <c r="AL178" s="255"/>
    </row>
    <row r="179" spans="1:38" x14ac:dyDescent="0.35">
      <c r="A179" s="255"/>
      <c r="B179" s="255"/>
      <c r="C179" s="255"/>
      <c r="D179" s="255"/>
      <c r="E179" s="255"/>
      <c r="F179" s="255"/>
      <c r="G179" s="255"/>
      <c r="H179" s="255"/>
      <c r="I179" s="255"/>
      <c r="J179" s="255"/>
      <c r="K179" s="255"/>
      <c r="L179" s="255"/>
      <c r="M179" s="255"/>
      <c r="N179" s="255"/>
      <c r="O179" s="255"/>
      <c r="P179" s="255"/>
      <c r="Q179" s="255"/>
      <c r="R179" s="255"/>
      <c r="S179" s="255"/>
      <c r="T179" s="255"/>
      <c r="U179" s="255"/>
      <c r="V179" s="255"/>
      <c r="W179" s="255"/>
      <c r="X179" s="255"/>
      <c r="Y179" s="255"/>
      <c r="Z179" s="255"/>
      <c r="AA179" s="255"/>
      <c r="AB179" s="255"/>
      <c r="AC179" s="255"/>
      <c r="AD179" s="255"/>
      <c r="AE179" s="255"/>
      <c r="AF179" s="255"/>
      <c r="AG179" s="255"/>
      <c r="AH179" s="255"/>
      <c r="AI179" s="255"/>
      <c r="AJ179" s="255"/>
      <c r="AK179" s="255"/>
      <c r="AL179" s="255"/>
    </row>
    <row r="180" spans="1:38" x14ac:dyDescent="0.35">
      <c r="A180" s="255"/>
      <c r="B180" s="255"/>
      <c r="C180" s="255"/>
      <c r="D180" s="255"/>
      <c r="E180" s="255"/>
      <c r="F180" s="255"/>
      <c r="G180" s="255"/>
      <c r="H180" s="255"/>
      <c r="I180" s="255"/>
      <c r="J180" s="255"/>
      <c r="K180" s="255"/>
      <c r="L180" s="255"/>
      <c r="M180" s="255"/>
      <c r="N180" s="255"/>
      <c r="O180" s="255"/>
      <c r="P180" s="255"/>
      <c r="Q180" s="255"/>
      <c r="R180" s="255"/>
      <c r="S180" s="255"/>
      <c r="T180" s="255"/>
      <c r="U180" s="255"/>
      <c r="V180" s="255"/>
      <c r="W180" s="255"/>
      <c r="X180" s="255"/>
      <c r="Y180" s="255"/>
      <c r="Z180" s="255"/>
      <c r="AA180" s="255"/>
      <c r="AB180" s="255"/>
      <c r="AC180" s="255"/>
      <c r="AD180" s="255"/>
      <c r="AE180" s="255"/>
      <c r="AF180" s="255"/>
      <c r="AG180" s="255"/>
      <c r="AH180" s="255"/>
      <c r="AI180" s="255"/>
      <c r="AJ180" s="255"/>
      <c r="AK180" s="255"/>
      <c r="AL180" s="255"/>
    </row>
    <row r="181" spans="1:38" x14ac:dyDescent="0.35">
      <c r="A181" s="255"/>
      <c r="B181" s="255"/>
      <c r="C181" s="255"/>
      <c r="D181" s="255"/>
      <c r="E181" s="255"/>
      <c r="F181" s="255"/>
      <c r="G181" s="255"/>
      <c r="H181" s="255"/>
      <c r="I181" s="255"/>
      <c r="J181" s="255"/>
      <c r="K181" s="255"/>
      <c r="L181" s="255"/>
      <c r="M181" s="255"/>
      <c r="N181" s="255"/>
      <c r="O181" s="255"/>
      <c r="P181" s="255"/>
      <c r="Q181" s="255"/>
      <c r="R181" s="255"/>
      <c r="S181" s="255"/>
      <c r="T181" s="255"/>
      <c r="U181" s="255"/>
      <c r="V181" s="255"/>
      <c r="W181" s="255"/>
      <c r="X181" s="255"/>
      <c r="Y181" s="255"/>
      <c r="Z181" s="255"/>
      <c r="AA181" s="255"/>
      <c r="AB181" s="255"/>
      <c r="AC181" s="255"/>
      <c r="AD181" s="255"/>
      <c r="AE181" s="255"/>
      <c r="AF181" s="255"/>
      <c r="AG181" s="255"/>
      <c r="AH181" s="255"/>
      <c r="AI181" s="255"/>
      <c r="AJ181" s="255"/>
      <c r="AK181" s="255"/>
      <c r="AL181" s="255"/>
    </row>
    <row r="182" spans="1:38" x14ac:dyDescent="0.35">
      <c r="A182" s="255"/>
      <c r="B182" s="255"/>
      <c r="C182" s="255"/>
      <c r="D182" s="255"/>
      <c r="E182" s="255"/>
      <c r="F182" s="255"/>
      <c r="G182" s="255"/>
      <c r="H182" s="255"/>
      <c r="I182" s="255"/>
      <c r="J182" s="255"/>
      <c r="K182" s="255"/>
      <c r="L182" s="255"/>
      <c r="M182" s="255"/>
      <c r="N182" s="255"/>
      <c r="O182" s="255"/>
      <c r="P182" s="255"/>
      <c r="Q182" s="255"/>
      <c r="R182" s="255"/>
      <c r="S182" s="255"/>
      <c r="T182" s="255"/>
      <c r="U182" s="255"/>
      <c r="V182" s="255"/>
      <c r="W182" s="255"/>
      <c r="X182" s="255"/>
      <c r="Y182" s="255"/>
      <c r="Z182" s="255"/>
      <c r="AA182" s="255"/>
      <c r="AB182" s="255"/>
      <c r="AC182" s="255"/>
      <c r="AD182" s="255"/>
      <c r="AE182" s="255"/>
      <c r="AF182" s="255"/>
      <c r="AG182" s="255"/>
      <c r="AH182" s="255"/>
      <c r="AI182" s="255"/>
      <c r="AJ182" s="255"/>
      <c r="AK182" s="255"/>
      <c r="AL182" s="255"/>
    </row>
    <row r="183" spans="1:38" x14ac:dyDescent="0.35">
      <c r="A183" s="255"/>
      <c r="B183" s="255"/>
      <c r="C183" s="255"/>
      <c r="D183" s="255"/>
      <c r="E183" s="255"/>
      <c r="F183" s="255"/>
      <c r="G183" s="255"/>
      <c r="H183" s="255"/>
      <c r="I183" s="255"/>
      <c r="J183" s="255"/>
      <c r="K183" s="255"/>
      <c r="L183" s="255"/>
      <c r="M183" s="255"/>
      <c r="N183" s="255"/>
      <c r="O183" s="255"/>
      <c r="P183" s="255"/>
      <c r="Q183" s="255"/>
      <c r="R183" s="255"/>
      <c r="S183" s="255"/>
      <c r="T183" s="255"/>
      <c r="U183" s="255"/>
      <c r="V183" s="255"/>
      <c r="W183" s="255"/>
      <c r="X183" s="255"/>
      <c r="Y183" s="255"/>
      <c r="Z183" s="255"/>
      <c r="AA183" s="255"/>
      <c r="AB183" s="255"/>
      <c r="AC183" s="255"/>
      <c r="AD183" s="255"/>
      <c r="AE183" s="255"/>
      <c r="AF183" s="255"/>
      <c r="AG183" s="255"/>
      <c r="AH183" s="255"/>
      <c r="AI183" s="255"/>
      <c r="AJ183" s="255"/>
      <c r="AK183" s="255"/>
      <c r="AL183" s="255"/>
    </row>
    <row r="184" spans="1:38" x14ac:dyDescent="0.35">
      <c r="A184" s="255"/>
      <c r="B184" s="255"/>
      <c r="C184" s="255"/>
      <c r="D184" s="255"/>
      <c r="E184" s="255"/>
      <c r="F184" s="255"/>
      <c r="G184" s="255"/>
      <c r="H184" s="255"/>
      <c r="I184" s="255"/>
      <c r="J184" s="255"/>
      <c r="K184" s="255"/>
      <c r="L184" s="255"/>
      <c r="M184" s="255"/>
      <c r="N184" s="255"/>
      <c r="O184" s="255"/>
      <c r="P184" s="255"/>
      <c r="Q184" s="255"/>
      <c r="R184" s="255"/>
      <c r="S184" s="255"/>
      <c r="T184" s="255"/>
      <c r="U184" s="255"/>
      <c r="V184" s="255"/>
      <c r="W184" s="255"/>
      <c r="X184" s="255"/>
      <c r="Y184" s="255"/>
      <c r="Z184" s="255"/>
      <c r="AA184" s="255"/>
      <c r="AB184" s="255"/>
      <c r="AC184" s="255"/>
      <c r="AD184" s="255"/>
      <c r="AE184" s="255"/>
      <c r="AF184" s="255"/>
      <c r="AG184" s="255"/>
      <c r="AH184" s="255"/>
      <c r="AI184" s="255"/>
      <c r="AJ184" s="255"/>
      <c r="AK184" s="255"/>
      <c r="AL184" s="255"/>
    </row>
    <row r="185" spans="1:38" x14ac:dyDescent="0.35">
      <c r="A185" s="255"/>
      <c r="B185" s="255"/>
      <c r="C185" s="255"/>
      <c r="D185" s="255"/>
      <c r="E185" s="255"/>
      <c r="F185" s="255"/>
      <c r="G185" s="255"/>
      <c r="H185" s="255"/>
      <c r="I185" s="255"/>
      <c r="J185" s="255"/>
      <c r="K185" s="255"/>
      <c r="L185" s="255"/>
      <c r="M185" s="255"/>
      <c r="N185" s="255"/>
      <c r="O185" s="255"/>
      <c r="P185" s="255"/>
      <c r="Q185" s="255"/>
      <c r="R185" s="255"/>
      <c r="S185" s="255"/>
      <c r="T185" s="255"/>
      <c r="U185" s="255"/>
      <c r="V185" s="255"/>
      <c r="W185" s="255"/>
      <c r="X185" s="255"/>
      <c r="Y185" s="255"/>
      <c r="Z185" s="255"/>
      <c r="AA185" s="255"/>
      <c r="AB185" s="255"/>
      <c r="AC185" s="255"/>
      <c r="AD185" s="255"/>
      <c r="AE185" s="255"/>
      <c r="AF185" s="255"/>
      <c r="AG185" s="255"/>
      <c r="AH185" s="255"/>
      <c r="AI185" s="255"/>
      <c r="AJ185" s="255"/>
      <c r="AK185" s="255"/>
      <c r="AL185" s="255"/>
    </row>
    <row r="186" spans="1:38" x14ac:dyDescent="0.35">
      <c r="A186" s="255"/>
      <c r="B186" s="255"/>
      <c r="C186" s="255"/>
      <c r="D186" s="255"/>
      <c r="E186" s="255"/>
      <c r="F186" s="255"/>
      <c r="G186" s="255"/>
      <c r="H186" s="255"/>
      <c r="I186" s="255"/>
      <c r="J186" s="255"/>
      <c r="K186" s="255"/>
      <c r="L186" s="255"/>
      <c r="M186" s="255"/>
      <c r="N186" s="255"/>
      <c r="O186" s="255"/>
      <c r="P186" s="255"/>
      <c r="Q186" s="255"/>
      <c r="R186" s="255"/>
      <c r="S186" s="255"/>
      <c r="T186" s="255"/>
      <c r="U186" s="255"/>
      <c r="V186" s="255"/>
      <c r="W186" s="255"/>
      <c r="X186" s="255"/>
      <c r="Y186" s="255"/>
      <c r="Z186" s="255"/>
      <c r="AA186" s="255"/>
      <c r="AB186" s="255"/>
      <c r="AC186" s="255"/>
      <c r="AD186" s="255"/>
      <c r="AE186" s="255"/>
      <c r="AF186" s="255"/>
      <c r="AG186" s="255"/>
      <c r="AH186" s="255"/>
      <c r="AI186" s="255"/>
      <c r="AJ186" s="255"/>
      <c r="AK186" s="255"/>
      <c r="AL186" s="255"/>
    </row>
    <row r="187" spans="1:38" x14ac:dyDescent="0.35">
      <c r="A187" s="255"/>
      <c r="B187" s="255"/>
      <c r="C187" s="255"/>
      <c r="D187" s="255"/>
      <c r="E187" s="255"/>
      <c r="F187" s="255"/>
      <c r="G187" s="255"/>
      <c r="H187" s="255"/>
      <c r="I187" s="255"/>
      <c r="J187" s="255"/>
      <c r="K187" s="255"/>
      <c r="L187" s="255"/>
      <c r="M187" s="255"/>
      <c r="N187" s="255"/>
      <c r="O187" s="255"/>
      <c r="P187" s="255"/>
      <c r="Q187" s="255"/>
      <c r="R187" s="255"/>
      <c r="S187" s="255"/>
      <c r="T187" s="255"/>
      <c r="U187" s="255"/>
      <c r="V187" s="255"/>
      <c r="W187" s="255"/>
      <c r="X187" s="255"/>
      <c r="Y187" s="255"/>
      <c r="Z187" s="255"/>
      <c r="AA187" s="255"/>
      <c r="AB187" s="255"/>
      <c r="AC187" s="255"/>
      <c r="AD187" s="255"/>
      <c r="AE187" s="255"/>
      <c r="AF187" s="255"/>
      <c r="AG187" s="255"/>
      <c r="AH187" s="255"/>
      <c r="AI187" s="255"/>
      <c r="AJ187" s="255"/>
      <c r="AK187" s="255"/>
      <c r="AL187" s="255"/>
    </row>
    <row r="188" spans="1:38" x14ac:dyDescent="0.35">
      <c r="A188" s="255"/>
      <c r="B188" s="255"/>
      <c r="C188" s="255"/>
      <c r="D188" s="255"/>
      <c r="E188" s="255"/>
      <c r="F188" s="255"/>
      <c r="G188" s="255"/>
      <c r="H188" s="255"/>
      <c r="I188" s="255"/>
      <c r="J188" s="255"/>
      <c r="K188" s="255"/>
      <c r="L188" s="255"/>
      <c r="M188" s="255"/>
      <c r="N188" s="255"/>
      <c r="O188" s="255"/>
      <c r="P188" s="255"/>
      <c r="Q188" s="255"/>
      <c r="R188" s="255"/>
      <c r="S188" s="255"/>
      <c r="T188" s="255"/>
      <c r="U188" s="255"/>
      <c r="V188" s="255"/>
      <c r="W188" s="255"/>
      <c r="X188" s="255"/>
      <c r="Y188" s="255"/>
      <c r="Z188" s="255"/>
      <c r="AA188" s="255"/>
      <c r="AB188" s="255"/>
      <c r="AC188" s="255"/>
      <c r="AD188" s="255"/>
      <c r="AE188" s="255"/>
      <c r="AF188" s="255"/>
      <c r="AG188" s="255"/>
      <c r="AH188" s="255"/>
      <c r="AI188" s="255"/>
      <c r="AJ188" s="255"/>
      <c r="AK188" s="255"/>
      <c r="AL188" s="255"/>
    </row>
    <row r="189" spans="1:38" x14ac:dyDescent="0.35">
      <c r="A189" s="255"/>
      <c r="B189" s="255"/>
      <c r="C189" s="255"/>
      <c r="D189" s="255"/>
      <c r="E189" s="255"/>
      <c r="F189" s="255"/>
      <c r="G189" s="255"/>
      <c r="H189" s="255"/>
      <c r="I189" s="255"/>
      <c r="J189" s="255"/>
      <c r="K189" s="255"/>
      <c r="L189" s="255"/>
      <c r="M189" s="255"/>
      <c r="N189" s="255"/>
      <c r="O189" s="255"/>
      <c r="P189" s="255"/>
      <c r="Q189" s="255"/>
      <c r="R189" s="255"/>
      <c r="S189" s="255"/>
      <c r="T189" s="255"/>
      <c r="U189" s="255"/>
      <c r="V189" s="255"/>
      <c r="W189" s="255"/>
      <c r="X189" s="255"/>
      <c r="Y189" s="255"/>
      <c r="Z189" s="255"/>
      <c r="AA189" s="255"/>
      <c r="AB189" s="255"/>
      <c r="AC189" s="255"/>
      <c r="AD189" s="255"/>
      <c r="AE189" s="255"/>
      <c r="AF189" s="255"/>
      <c r="AG189" s="255"/>
      <c r="AH189" s="255"/>
      <c r="AI189" s="255"/>
      <c r="AJ189" s="255"/>
      <c r="AK189" s="255"/>
      <c r="AL189" s="255"/>
    </row>
    <row r="190" spans="1:38" x14ac:dyDescent="0.35">
      <c r="A190" s="255"/>
      <c r="B190" s="255"/>
      <c r="C190" s="255"/>
      <c r="D190" s="255"/>
      <c r="E190" s="255"/>
      <c r="F190" s="255"/>
      <c r="G190" s="255"/>
      <c r="H190" s="255"/>
      <c r="I190" s="255"/>
      <c r="J190" s="255"/>
      <c r="K190" s="255"/>
      <c r="L190" s="255"/>
      <c r="M190" s="255"/>
      <c r="N190" s="255"/>
      <c r="O190" s="255"/>
      <c r="P190" s="255"/>
      <c r="Q190" s="255"/>
      <c r="R190" s="255"/>
      <c r="S190" s="255"/>
      <c r="T190" s="255"/>
      <c r="U190" s="255"/>
      <c r="V190" s="255"/>
      <c r="W190" s="255"/>
      <c r="X190" s="255"/>
      <c r="Y190" s="255"/>
      <c r="Z190" s="255"/>
      <c r="AA190" s="255"/>
      <c r="AB190" s="255"/>
      <c r="AC190" s="255"/>
      <c r="AD190" s="255"/>
      <c r="AE190" s="255"/>
      <c r="AF190" s="255"/>
      <c r="AG190" s="255"/>
      <c r="AH190" s="255"/>
      <c r="AI190" s="255"/>
      <c r="AJ190" s="255"/>
      <c r="AK190" s="255"/>
      <c r="AL190" s="255"/>
    </row>
    <row r="191" spans="1:38" x14ac:dyDescent="0.35">
      <c r="A191" s="255"/>
      <c r="B191" s="255"/>
      <c r="C191" s="255"/>
      <c r="D191" s="255"/>
      <c r="E191" s="255"/>
      <c r="F191" s="255"/>
      <c r="G191" s="255"/>
      <c r="H191" s="255"/>
      <c r="I191" s="255"/>
      <c r="J191" s="255"/>
      <c r="K191" s="255"/>
      <c r="L191" s="255"/>
      <c r="M191" s="255"/>
      <c r="N191" s="255"/>
      <c r="O191" s="255"/>
      <c r="P191" s="255"/>
      <c r="Q191" s="255"/>
      <c r="R191" s="255"/>
      <c r="S191" s="255"/>
      <c r="T191" s="255"/>
      <c r="U191" s="255"/>
      <c r="V191" s="255"/>
      <c r="W191" s="255"/>
      <c r="X191" s="255"/>
      <c r="Y191" s="255"/>
      <c r="Z191" s="255"/>
      <c r="AA191" s="255"/>
      <c r="AB191" s="255"/>
      <c r="AC191" s="255"/>
      <c r="AD191" s="255"/>
      <c r="AE191" s="255"/>
      <c r="AF191" s="255"/>
      <c r="AG191" s="255"/>
      <c r="AH191" s="255"/>
      <c r="AI191" s="255"/>
      <c r="AJ191" s="255"/>
      <c r="AK191" s="255"/>
      <c r="AL191" s="255"/>
    </row>
    <row r="192" spans="1:38" x14ac:dyDescent="0.35">
      <c r="A192" s="255"/>
      <c r="B192" s="255"/>
      <c r="C192" s="255"/>
      <c r="D192" s="255"/>
      <c r="E192" s="255"/>
      <c r="F192" s="255"/>
      <c r="G192" s="255"/>
      <c r="H192" s="255"/>
      <c r="I192" s="255"/>
      <c r="J192" s="255"/>
      <c r="K192" s="255"/>
      <c r="L192" s="255"/>
      <c r="M192" s="255"/>
      <c r="N192" s="255"/>
      <c r="O192" s="255"/>
      <c r="P192" s="255"/>
      <c r="Q192" s="255"/>
      <c r="R192" s="255"/>
      <c r="S192" s="255"/>
      <c r="T192" s="255"/>
      <c r="U192" s="255"/>
      <c r="V192" s="255"/>
      <c r="W192" s="255"/>
      <c r="X192" s="255"/>
      <c r="Y192" s="255"/>
      <c r="Z192" s="255"/>
      <c r="AA192" s="255"/>
      <c r="AB192" s="255"/>
      <c r="AC192" s="255"/>
      <c r="AD192" s="255"/>
      <c r="AE192" s="255"/>
      <c r="AF192" s="255"/>
      <c r="AG192" s="255"/>
      <c r="AH192" s="255"/>
      <c r="AI192" s="255"/>
      <c r="AJ192" s="255"/>
      <c r="AK192" s="255"/>
      <c r="AL192" s="255"/>
    </row>
    <row r="193" spans="1:38" x14ac:dyDescent="0.35">
      <c r="A193" s="255"/>
      <c r="B193" s="255"/>
      <c r="C193" s="255"/>
      <c r="D193" s="255"/>
      <c r="E193" s="255"/>
      <c r="F193" s="255"/>
      <c r="G193" s="255"/>
      <c r="H193" s="255"/>
      <c r="I193" s="255"/>
      <c r="J193" s="255"/>
      <c r="K193" s="255"/>
      <c r="L193" s="255"/>
      <c r="M193" s="255"/>
      <c r="N193" s="255"/>
      <c r="O193" s="255"/>
      <c r="P193" s="255"/>
      <c r="Q193" s="255"/>
      <c r="R193" s="255"/>
      <c r="S193" s="255"/>
      <c r="T193" s="255"/>
      <c r="U193" s="255"/>
      <c r="V193" s="255"/>
      <c r="W193" s="255"/>
      <c r="X193" s="255"/>
      <c r="Y193" s="255"/>
      <c r="Z193" s="255"/>
      <c r="AA193" s="255"/>
      <c r="AB193" s="255"/>
      <c r="AC193" s="255"/>
      <c r="AD193" s="255"/>
      <c r="AE193" s="255"/>
      <c r="AF193" s="255"/>
      <c r="AG193" s="255"/>
      <c r="AH193" s="255"/>
      <c r="AI193" s="255"/>
      <c r="AJ193" s="255"/>
      <c r="AK193" s="255"/>
      <c r="AL193" s="255"/>
    </row>
    <row r="194" spans="1:38" x14ac:dyDescent="0.35">
      <c r="A194" s="255"/>
      <c r="B194" s="255"/>
      <c r="C194" s="255"/>
      <c r="D194" s="255"/>
      <c r="E194" s="255"/>
      <c r="F194" s="255"/>
      <c r="G194" s="255"/>
      <c r="H194" s="255"/>
      <c r="I194" s="255"/>
      <c r="J194" s="255"/>
      <c r="K194" s="255"/>
      <c r="L194" s="255"/>
      <c r="M194" s="255"/>
      <c r="N194" s="255"/>
      <c r="O194" s="255"/>
      <c r="P194" s="255"/>
      <c r="Q194" s="255"/>
      <c r="R194" s="255"/>
      <c r="S194" s="255"/>
      <c r="T194" s="255"/>
      <c r="U194" s="255"/>
      <c r="V194" s="255"/>
      <c r="W194" s="255"/>
      <c r="X194" s="255"/>
      <c r="Y194" s="255"/>
      <c r="Z194" s="255"/>
      <c r="AA194" s="255"/>
      <c r="AB194" s="255"/>
      <c r="AC194" s="255"/>
      <c r="AD194" s="255"/>
      <c r="AE194" s="255"/>
      <c r="AF194" s="255"/>
      <c r="AG194" s="255"/>
      <c r="AH194" s="255"/>
      <c r="AI194" s="255"/>
      <c r="AJ194" s="255"/>
      <c r="AK194" s="255"/>
      <c r="AL194" s="255"/>
    </row>
    <row r="195" spans="1:38" x14ac:dyDescent="0.35">
      <c r="A195" s="255"/>
      <c r="B195" s="255"/>
      <c r="C195" s="255"/>
      <c r="D195" s="255"/>
      <c r="E195" s="255"/>
      <c r="F195" s="255"/>
      <c r="G195" s="255"/>
      <c r="H195" s="255"/>
      <c r="I195" s="255"/>
      <c r="J195" s="255"/>
      <c r="K195" s="255"/>
      <c r="L195" s="255"/>
      <c r="M195" s="255"/>
      <c r="N195" s="255"/>
      <c r="O195" s="255"/>
      <c r="P195" s="255"/>
      <c r="Q195" s="255"/>
      <c r="R195" s="255"/>
      <c r="S195" s="255"/>
      <c r="T195" s="255"/>
      <c r="U195" s="255"/>
      <c r="V195" s="255"/>
      <c r="W195" s="255"/>
      <c r="X195" s="255"/>
      <c r="Y195" s="255"/>
      <c r="Z195" s="255"/>
      <c r="AA195" s="255"/>
      <c r="AB195" s="255"/>
      <c r="AC195" s="255"/>
      <c r="AD195" s="255"/>
      <c r="AE195" s="255"/>
      <c r="AF195" s="255"/>
      <c r="AG195" s="255"/>
      <c r="AH195" s="255"/>
      <c r="AI195" s="255"/>
      <c r="AJ195" s="255"/>
      <c r="AK195" s="255"/>
      <c r="AL195" s="255"/>
    </row>
    <row r="196" spans="1:38" x14ac:dyDescent="0.35">
      <c r="A196" s="255"/>
      <c r="B196" s="255"/>
      <c r="C196" s="255"/>
      <c r="D196" s="255"/>
      <c r="E196" s="255"/>
      <c r="F196" s="255"/>
      <c r="G196" s="255"/>
      <c r="H196" s="255"/>
      <c r="I196" s="255"/>
      <c r="J196" s="255"/>
      <c r="K196" s="255"/>
      <c r="L196" s="255"/>
      <c r="M196" s="255"/>
      <c r="N196" s="255"/>
      <c r="O196" s="255"/>
      <c r="P196" s="255"/>
      <c r="Q196" s="255"/>
      <c r="R196" s="255"/>
      <c r="S196" s="255"/>
      <c r="T196" s="255"/>
      <c r="U196" s="255"/>
      <c r="V196" s="255"/>
      <c r="W196" s="255"/>
      <c r="X196" s="255"/>
      <c r="Y196" s="255"/>
      <c r="Z196" s="255"/>
      <c r="AA196" s="255"/>
      <c r="AB196" s="255"/>
      <c r="AC196" s="255"/>
      <c r="AD196" s="255"/>
      <c r="AE196" s="255"/>
      <c r="AF196" s="255"/>
      <c r="AG196" s="255"/>
      <c r="AH196" s="255"/>
      <c r="AI196" s="255"/>
      <c r="AJ196" s="255"/>
      <c r="AK196" s="255"/>
      <c r="AL196" s="255"/>
    </row>
    <row r="197" spans="1:38" x14ac:dyDescent="0.35">
      <c r="A197" s="255"/>
      <c r="B197" s="255"/>
      <c r="C197" s="255"/>
      <c r="D197" s="255"/>
      <c r="E197" s="255"/>
      <c r="F197" s="255"/>
      <c r="G197" s="255"/>
      <c r="H197" s="255"/>
      <c r="I197" s="255"/>
      <c r="J197" s="255"/>
      <c r="K197" s="255"/>
      <c r="L197" s="255"/>
      <c r="M197" s="255"/>
      <c r="N197" s="255"/>
      <c r="O197" s="255"/>
      <c r="P197" s="255"/>
      <c r="Q197" s="255"/>
      <c r="R197" s="255"/>
      <c r="S197" s="255"/>
      <c r="T197" s="255"/>
      <c r="U197" s="255"/>
      <c r="V197" s="255"/>
      <c r="W197" s="255"/>
      <c r="X197" s="255"/>
      <c r="Y197" s="255"/>
      <c r="Z197" s="255"/>
      <c r="AA197" s="255"/>
      <c r="AB197" s="255"/>
      <c r="AC197" s="255"/>
      <c r="AD197" s="255"/>
      <c r="AE197" s="255"/>
      <c r="AF197" s="255"/>
      <c r="AG197" s="255"/>
      <c r="AH197" s="255"/>
      <c r="AI197" s="255"/>
      <c r="AJ197" s="255"/>
      <c r="AK197" s="255"/>
      <c r="AL197" s="255"/>
    </row>
    <row r="198" spans="1:38" x14ac:dyDescent="0.35">
      <c r="A198" s="255"/>
      <c r="B198" s="255"/>
      <c r="C198" s="255"/>
      <c r="D198" s="255"/>
      <c r="E198" s="255"/>
      <c r="F198" s="255"/>
      <c r="G198" s="255"/>
      <c r="H198" s="255"/>
      <c r="I198" s="255"/>
      <c r="J198" s="255"/>
      <c r="K198" s="255"/>
      <c r="L198" s="255"/>
      <c r="M198" s="255"/>
      <c r="N198" s="255"/>
      <c r="O198" s="255"/>
      <c r="P198" s="255"/>
      <c r="Q198" s="255"/>
      <c r="R198" s="255"/>
      <c r="S198" s="255"/>
      <c r="T198" s="255"/>
      <c r="U198" s="255"/>
      <c r="V198" s="255"/>
      <c r="W198" s="255"/>
      <c r="X198" s="255"/>
      <c r="Y198" s="255"/>
      <c r="Z198" s="255"/>
      <c r="AA198" s="255"/>
      <c r="AB198" s="255"/>
      <c r="AC198" s="255"/>
      <c r="AD198" s="255"/>
      <c r="AE198" s="255"/>
      <c r="AF198" s="255"/>
      <c r="AG198" s="255"/>
      <c r="AH198" s="255"/>
      <c r="AI198" s="255"/>
      <c r="AJ198" s="255"/>
      <c r="AK198" s="255"/>
      <c r="AL198" s="255"/>
    </row>
    <row r="199" spans="1:38" x14ac:dyDescent="0.35">
      <c r="A199" s="255"/>
      <c r="B199" s="255"/>
      <c r="C199" s="255"/>
      <c r="D199" s="255"/>
      <c r="E199" s="255"/>
      <c r="F199" s="255"/>
      <c r="G199" s="255"/>
      <c r="H199" s="255"/>
      <c r="I199" s="255"/>
      <c r="J199" s="255"/>
      <c r="K199" s="255"/>
      <c r="L199" s="255"/>
      <c r="M199" s="255"/>
      <c r="N199" s="255"/>
      <c r="O199" s="255"/>
      <c r="P199" s="255"/>
      <c r="Q199" s="255"/>
      <c r="R199" s="255"/>
      <c r="S199" s="255"/>
      <c r="T199" s="255"/>
      <c r="U199" s="255"/>
      <c r="V199" s="255"/>
      <c r="W199" s="255"/>
      <c r="X199" s="255"/>
      <c r="Y199" s="255"/>
      <c r="Z199" s="255"/>
      <c r="AA199" s="255"/>
      <c r="AB199" s="255"/>
      <c r="AC199" s="255"/>
      <c r="AD199" s="255"/>
      <c r="AE199" s="255"/>
      <c r="AF199" s="255"/>
      <c r="AG199" s="255"/>
      <c r="AH199" s="255"/>
      <c r="AI199" s="255"/>
      <c r="AJ199" s="255"/>
      <c r="AK199" s="255"/>
      <c r="AL199" s="255"/>
    </row>
    <row r="200" spans="1:38" x14ac:dyDescent="0.35">
      <c r="A200" s="255"/>
      <c r="B200" s="255"/>
      <c r="C200" s="255"/>
      <c r="D200" s="255"/>
      <c r="E200" s="255"/>
      <c r="F200" s="255"/>
      <c r="G200" s="255"/>
      <c r="H200" s="255"/>
      <c r="I200" s="255"/>
      <c r="J200" s="255"/>
      <c r="K200" s="255"/>
      <c r="L200" s="255"/>
      <c r="M200" s="255"/>
      <c r="N200" s="255"/>
      <c r="O200" s="255"/>
      <c r="P200" s="255"/>
      <c r="Q200" s="255"/>
      <c r="R200" s="255"/>
      <c r="S200" s="255"/>
      <c r="T200" s="255"/>
      <c r="U200" s="255"/>
      <c r="V200" s="255"/>
      <c r="W200" s="255"/>
      <c r="X200" s="255"/>
      <c r="Y200" s="255"/>
      <c r="Z200" s="255"/>
      <c r="AA200" s="255"/>
      <c r="AB200" s="255"/>
      <c r="AC200" s="255"/>
      <c r="AD200" s="255"/>
      <c r="AE200" s="255"/>
      <c r="AF200" s="255"/>
      <c r="AG200" s="255"/>
      <c r="AH200" s="255"/>
      <c r="AI200" s="255"/>
      <c r="AJ200" s="255"/>
      <c r="AK200" s="255"/>
      <c r="AL200" s="255"/>
    </row>
    <row r="201" spans="1:38" x14ac:dyDescent="0.35">
      <c r="A201" s="255"/>
      <c r="B201" s="255"/>
      <c r="C201" s="255"/>
      <c r="D201" s="255"/>
      <c r="E201" s="255"/>
      <c r="F201" s="255"/>
      <c r="G201" s="255"/>
      <c r="H201" s="255"/>
      <c r="I201" s="255"/>
      <c r="J201" s="255"/>
      <c r="K201" s="255"/>
      <c r="L201" s="255"/>
      <c r="M201" s="255"/>
      <c r="N201" s="255"/>
      <c r="O201" s="255"/>
      <c r="P201" s="255"/>
      <c r="Q201" s="255"/>
      <c r="R201" s="255"/>
      <c r="S201" s="255"/>
      <c r="T201" s="255"/>
      <c r="U201" s="255"/>
      <c r="V201" s="255"/>
      <c r="W201" s="255"/>
      <c r="X201" s="255"/>
      <c r="Y201" s="255"/>
      <c r="Z201" s="255"/>
      <c r="AA201" s="255"/>
      <c r="AB201" s="255"/>
      <c r="AC201" s="255"/>
      <c r="AD201" s="255"/>
      <c r="AE201" s="255"/>
      <c r="AF201" s="255"/>
      <c r="AG201" s="255"/>
      <c r="AH201" s="255"/>
      <c r="AI201" s="255"/>
      <c r="AJ201" s="255"/>
      <c r="AK201" s="255"/>
      <c r="AL201" s="255"/>
    </row>
    <row r="202" spans="1:38" x14ac:dyDescent="0.35">
      <c r="A202" s="255"/>
      <c r="B202" s="255"/>
      <c r="C202" s="255"/>
      <c r="D202" s="255"/>
      <c r="E202" s="255"/>
      <c r="F202" s="255"/>
      <c r="G202" s="255"/>
      <c r="H202" s="255"/>
      <c r="I202" s="255"/>
      <c r="J202" s="255"/>
      <c r="K202" s="255"/>
      <c r="L202" s="255"/>
      <c r="M202" s="255"/>
      <c r="N202" s="255"/>
      <c r="O202" s="255"/>
      <c r="P202" s="255"/>
      <c r="Q202" s="255"/>
      <c r="R202" s="255"/>
      <c r="S202" s="255"/>
      <c r="T202" s="255"/>
      <c r="U202" s="255"/>
      <c r="V202" s="255"/>
      <c r="W202" s="255"/>
      <c r="X202" s="255"/>
      <c r="Y202" s="255"/>
      <c r="Z202" s="255"/>
      <c r="AA202" s="255"/>
      <c r="AB202" s="255"/>
      <c r="AC202" s="255"/>
      <c r="AD202" s="255"/>
      <c r="AE202" s="255"/>
      <c r="AF202" s="255"/>
      <c r="AG202" s="255"/>
      <c r="AH202" s="255"/>
      <c r="AI202" s="255"/>
      <c r="AJ202" s="255"/>
      <c r="AK202" s="255"/>
      <c r="AL202" s="255"/>
    </row>
    <row r="203" spans="1:38" x14ac:dyDescent="0.35">
      <c r="A203" s="255"/>
      <c r="B203" s="255"/>
      <c r="C203" s="255"/>
      <c r="D203" s="255"/>
      <c r="E203" s="255"/>
      <c r="F203" s="255"/>
      <c r="G203" s="255"/>
      <c r="H203" s="255"/>
      <c r="I203" s="255"/>
      <c r="J203" s="255"/>
      <c r="K203" s="255"/>
      <c r="L203" s="255"/>
      <c r="M203" s="255"/>
      <c r="N203" s="255"/>
      <c r="O203" s="255"/>
      <c r="P203" s="255"/>
      <c r="Q203" s="255"/>
      <c r="R203" s="255"/>
      <c r="S203" s="255"/>
      <c r="T203" s="255"/>
      <c r="U203" s="255"/>
      <c r="V203" s="255"/>
      <c r="W203" s="255"/>
      <c r="X203" s="255"/>
      <c r="Y203" s="255"/>
      <c r="Z203" s="255"/>
      <c r="AA203" s="255"/>
      <c r="AB203" s="255"/>
      <c r="AC203" s="255"/>
      <c r="AD203" s="255"/>
      <c r="AE203" s="255"/>
      <c r="AF203" s="255"/>
      <c r="AG203" s="255"/>
      <c r="AH203" s="255"/>
      <c r="AI203" s="255"/>
      <c r="AJ203" s="255"/>
      <c r="AK203" s="255"/>
      <c r="AL203" s="255"/>
    </row>
    <row r="204" spans="1:38" x14ac:dyDescent="0.35">
      <c r="A204" s="255"/>
      <c r="B204" s="255"/>
      <c r="C204" s="255"/>
      <c r="D204" s="255"/>
      <c r="E204" s="255"/>
      <c r="F204" s="255"/>
      <c r="G204" s="255"/>
      <c r="H204" s="255"/>
      <c r="I204" s="255"/>
      <c r="J204" s="255"/>
      <c r="K204" s="255"/>
      <c r="L204" s="255"/>
      <c r="M204" s="255"/>
      <c r="N204" s="255"/>
      <c r="O204" s="255"/>
      <c r="P204" s="255"/>
      <c r="Q204" s="255"/>
      <c r="R204" s="255"/>
      <c r="S204" s="255"/>
      <c r="T204" s="255"/>
      <c r="U204" s="255"/>
      <c r="V204" s="255"/>
      <c r="W204" s="255"/>
      <c r="X204" s="255"/>
      <c r="Y204" s="255"/>
      <c r="Z204" s="255"/>
      <c r="AA204" s="255"/>
      <c r="AB204" s="255"/>
      <c r="AC204" s="255"/>
      <c r="AD204" s="255"/>
      <c r="AE204" s="255"/>
      <c r="AF204" s="255"/>
      <c r="AG204" s="255"/>
      <c r="AH204" s="255"/>
      <c r="AI204" s="255"/>
      <c r="AJ204" s="255"/>
      <c r="AK204" s="255"/>
      <c r="AL204" s="255"/>
    </row>
    <row r="205" spans="1:38" x14ac:dyDescent="0.35">
      <c r="A205" s="255"/>
      <c r="B205" s="255"/>
      <c r="C205" s="255"/>
      <c r="D205" s="255"/>
      <c r="E205" s="255"/>
      <c r="F205" s="255"/>
      <c r="G205" s="255"/>
      <c r="H205" s="255"/>
      <c r="I205" s="255"/>
      <c r="J205" s="255"/>
      <c r="K205" s="255"/>
      <c r="L205" s="255"/>
      <c r="M205" s="255"/>
      <c r="N205" s="255"/>
      <c r="O205" s="255"/>
      <c r="P205" s="255"/>
      <c r="Q205" s="255"/>
      <c r="R205" s="255"/>
      <c r="S205" s="255"/>
      <c r="T205" s="255"/>
      <c r="U205" s="255"/>
      <c r="V205" s="255"/>
      <c r="W205" s="255"/>
      <c r="X205" s="255"/>
      <c r="Y205" s="255"/>
      <c r="Z205" s="255"/>
      <c r="AA205" s="255"/>
      <c r="AB205" s="255"/>
      <c r="AC205" s="255"/>
      <c r="AD205" s="255"/>
      <c r="AE205" s="255"/>
      <c r="AF205" s="255"/>
      <c r="AG205" s="255"/>
      <c r="AH205" s="255"/>
      <c r="AI205" s="255"/>
      <c r="AJ205" s="255"/>
      <c r="AK205" s="255"/>
      <c r="AL205" s="255"/>
    </row>
    <row r="206" spans="1:38" x14ac:dyDescent="0.35">
      <c r="A206" s="255"/>
      <c r="B206" s="255"/>
      <c r="C206" s="255"/>
      <c r="D206" s="255"/>
      <c r="E206" s="255"/>
      <c r="F206" s="255"/>
      <c r="G206" s="255"/>
      <c r="H206" s="255"/>
      <c r="I206" s="255"/>
      <c r="J206" s="255"/>
      <c r="K206" s="255"/>
      <c r="L206" s="255"/>
      <c r="M206" s="255"/>
      <c r="N206" s="255"/>
      <c r="O206" s="255"/>
      <c r="P206" s="255"/>
      <c r="Q206" s="255"/>
      <c r="R206" s="255"/>
      <c r="S206" s="255"/>
      <c r="T206" s="255"/>
      <c r="U206" s="255"/>
      <c r="V206" s="255"/>
      <c r="W206" s="255"/>
      <c r="X206" s="255"/>
      <c r="Y206" s="255"/>
      <c r="Z206" s="255"/>
      <c r="AA206" s="255"/>
      <c r="AB206" s="255"/>
      <c r="AC206" s="255"/>
      <c r="AD206" s="255"/>
      <c r="AE206" s="255"/>
      <c r="AF206" s="255"/>
      <c r="AG206" s="255"/>
      <c r="AH206" s="255"/>
      <c r="AI206" s="255"/>
      <c r="AJ206" s="255"/>
      <c r="AK206" s="255"/>
      <c r="AL206" s="255"/>
    </row>
    <row r="207" spans="1:38" x14ac:dyDescent="0.35">
      <c r="A207" s="255"/>
      <c r="B207" s="255"/>
      <c r="C207" s="255"/>
      <c r="D207" s="255"/>
      <c r="E207" s="255"/>
      <c r="F207" s="255"/>
      <c r="G207" s="255"/>
      <c r="H207" s="255"/>
      <c r="I207" s="255"/>
      <c r="J207" s="255"/>
      <c r="K207" s="255"/>
      <c r="L207" s="255"/>
      <c r="M207" s="255"/>
      <c r="N207" s="255"/>
      <c r="O207" s="255"/>
      <c r="P207" s="255"/>
      <c r="Q207" s="255"/>
      <c r="R207" s="255"/>
      <c r="S207" s="255"/>
      <c r="T207" s="255"/>
      <c r="U207" s="255"/>
      <c r="V207" s="255"/>
      <c r="W207" s="255"/>
      <c r="X207" s="255"/>
      <c r="Y207" s="255"/>
      <c r="Z207" s="255"/>
      <c r="AA207" s="255"/>
      <c r="AB207" s="255"/>
      <c r="AC207" s="255"/>
      <c r="AD207" s="255"/>
      <c r="AE207" s="255"/>
      <c r="AF207" s="255"/>
      <c r="AG207" s="255"/>
      <c r="AH207" s="255"/>
      <c r="AI207" s="255"/>
      <c r="AJ207" s="255"/>
      <c r="AK207" s="255"/>
      <c r="AL207" s="255"/>
    </row>
    <row r="208" spans="1:38" x14ac:dyDescent="0.35">
      <c r="A208" s="255"/>
      <c r="B208" s="255"/>
      <c r="C208" s="255"/>
      <c r="D208" s="255"/>
      <c r="E208" s="255"/>
      <c r="F208" s="255"/>
      <c r="G208" s="255"/>
      <c r="H208" s="255"/>
      <c r="I208" s="255"/>
      <c r="J208" s="255"/>
      <c r="K208" s="255"/>
      <c r="L208" s="255"/>
      <c r="M208" s="255"/>
      <c r="N208" s="255"/>
      <c r="O208" s="255"/>
      <c r="P208" s="255"/>
      <c r="Q208" s="255"/>
      <c r="R208" s="255"/>
      <c r="S208" s="255"/>
      <c r="T208" s="255"/>
      <c r="U208" s="255"/>
      <c r="V208" s="255"/>
      <c r="W208" s="255"/>
      <c r="X208" s="255"/>
      <c r="Y208" s="255"/>
      <c r="Z208" s="255"/>
      <c r="AA208" s="255"/>
      <c r="AB208" s="255"/>
      <c r="AC208" s="255"/>
      <c r="AD208" s="255"/>
      <c r="AE208" s="255"/>
      <c r="AF208" s="255"/>
      <c r="AG208" s="255"/>
      <c r="AH208" s="255"/>
      <c r="AI208" s="255"/>
      <c r="AJ208" s="255"/>
      <c r="AK208" s="255"/>
      <c r="AL208" s="255"/>
    </row>
    <row r="209" spans="1:38" x14ac:dyDescent="0.35">
      <c r="A209" s="255"/>
      <c r="B209" s="255"/>
      <c r="C209" s="255"/>
      <c r="D209" s="255"/>
      <c r="E209" s="255"/>
      <c r="F209" s="255"/>
      <c r="G209" s="255"/>
      <c r="H209" s="255"/>
      <c r="I209" s="255"/>
      <c r="J209" s="255"/>
      <c r="K209" s="255"/>
      <c r="L209" s="255"/>
      <c r="M209" s="255"/>
      <c r="N209" s="255"/>
      <c r="O209" s="255"/>
      <c r="P209" s="255"/>
      <c r="Q209" s="255"/>
      <c r="R209" s="255"/>
      <c r="S209" s="255"/>
      <c r="T209" s="255"/>
      <c r="U209" s="255"/>
      <c r="V209" s="255"/>
      <c r="W209" s="255"/>
      <c r="X209" s="255"/>
      <c r="Y209" s="255"/>
      <c r="Z209" s="255"/>
      <c r="AA209" s="255"/>
      <c r="AB209" s="255"/>
      <c r="AC209" s="255"/>
      <c r="AD209" s="255"/>
      <c r="AE209" s="255"/>
      <c r="AF209" s="255"/>
      <c r="AG209" s="255"/>
      <c r="AH209" s="255"/>
      <c r="AI209" s="255"/>
      <c r="AJ209" s="255"/>
      <c r="AK209" s="255"/>
      <c r="AL209" s="255"/>
    </row>
    <row r="210" spans="1:38" x14ac:dyDescent="0.35">
      <c r="A210" s="255"/>
      <c r="B210" s="255"/>
      <c r="C210" s="255"/>
      <c r="D210" s="255"/>
      <c r="E210" s="255"/>
      <c r="F210" s="255"/>
      <c r="G210" s="255"/>
      <c r="H210" s="255"/>
      <c r="I210" s="255"/>
      <c r="J210" s="255"/>
      <c r="K210" s="255"/>
      <c r="L210" s="255"/>
      <c r="M210" s="255"/>
      <c r="N210" s="255"/>
      <c r="O210" s="255"/>
      <c r="P210" s="255"/>
      <c r="Q210" s="255"/>
      <c r="R210" s="255"/>
      <c r="S210" s="255"/>
      <c r="T210" s="255"/>
      <c r="U210" s="255"/>
      <c r="V210" s="255"/>
      <c r="W210" s="255"/>
      <c r="X210" s="255"/>
      <c r="Y210" s="255"/>
      <c r="Z210" s="255"/>
      <c r="AA210" s="255"/>
      <c r="AB210" s="255"/>
      <c r="AC210" s="255"/>
      <c r="AD210" s="255"/>
      <c r="AE210" s="255"/>
      <c r="AF210" s="255"/>
      <c r="AG210" s="255"/>
      <c r="AH210" s="255"/>
      <c r="AI210" s="255"/>
      <c r="AJ210" s="255"/>
      <c r="AK210" s="255"/>
      <c r="AL210" s="255"/>
    </row>
    <row r="211" spans="1:38" x14ac:dyDescent="0.35">
      <c r="A211" s="255"/>
      <c r="B211" s="255"/>
      <c r="C211" s="255"/>
      <c r="D211" s="255"/>
      <c r="E211" s="255"/>
      <c r="F211" s="255"/>
      <c r="G211" s="255"/>
      <c r="H211" s="255"/>
      <c r="I211" s="255"/>
      <c r="J211" s="255"/>
      <c r="K211" s="255"/>
      <c r="L211" s="255"/>
      <c r="M211" s="255"/>
      <c r="N211" s="255"/>
      <c r="O211" s="255"/>
      <c r="P211" s="255"/>
      <c r="Q211" s="255"/>
      <c r="R211" s="255"/>
      <c r="S211" s="255"/>
      <c r="T211" s="255"/>
      <c r="U211" s="255"/>
      <c r="V211" s="255"/>
      <c r="W211" s="255"/>
      <c r="X211" s="255"/>
      <c r="Y211" s="255"/>
      <c r="Z211" s="255"/>
      <c r="AA211" s="255"/>
      <c r="AB211" s="255"/>
      <c r="AC211" s="255"/>
      <c r="AD211" s="255"/>
      <c r="AE211" s="255"/>
      <c r="AF211" s="255"/>
      <c r="AG211" s="255"/>
      <c r="AH211" s="255"/>
      <c r="AI211" s="255"/>
      <c r="AJ211" s="255"/>
      <c r="AK211" s="255"/>
      <c r="AL211" s="255"/>
    </row>
    <row r="212" spans="1:38" x14ac:dyDescent="0.35">
      <c r="A212" s="255"/>
      <c r="B212" s="255"/>
      <c r="C212" s="255"/>
      <c r="D212" s="255"/>
      <c r="E212" s="255"/>
      <c r="F212" s="255"/>
      <c r="G212" s="255"/>
      <c r="H212" s="255"/>
      <c r="I212" s="255"/>
      <c r="J212" s="255"/>
      <c r="K212" s="255"/>
      <c r="L212" s="255"/>
      <c r="M212" s="255"/>
      <c r="N212" s="255"/>
      <c r="O212" s="255"/>
      <c r="P212" s="255"/>
      <c r="Q212" s="255"/>
      <c r="R212" s="255"/>
      <c r="S212" s="255"/>
      <c r="T212" s="255"/>
      <c r="U212" s="255"/>
      <c r="V212" s="255"/>
      <c r="W212" s="255"/>
      <c r="X212" s="255"/>
      <c r="Y212" s="255"/>
      <c r="Z212" s="255"/>
      <c r="AA212" s="255"/>
      <c r="AB212" s="255"/>
      <c r="AC212" s="255"/>
      <c r="AD212" s="255"/>
      <c r="AE212" s="255"/>
      <c r="AF212" s="255"/>
      <c r="AG212" s="255"/>
      <c r="AH212" s="255"/>
      <c r="AI212" s="255"/>
      <c r="AJ212" s="255"/>
      <c r="AK212" s="255"/>
      <c r="AL212" s="255"/>
    </row>
    <row r="213" spans="1:38" x14ac:dyDescent="0.35">
      <c r="A213" s="255"/>
      <c r="B213" s="255"/>
      <c r="C213" s="255"/>
      <c r="D213" s="255"/>
      <c r="E213" s="255"/>
      <c r="F213" s="255"/>
      <c r="G213" s="255"/>
      <c r="H213" s="255"/>
      <c r="I213" s="255"/>
      <c r="J213" s="255"/>
      <c r="K213" s="255"/>
      <c r="L213" s="255"/>
      <c r="M213" s="255"/>
      <c r="N213" s="255"/>
      <c r="O213" s="255"/>
      <c r="P213" s="255"/>
      <c r="Q213" s="255"/>
      <c r="R213" s="255"/>
      <c r="S213" s="255"/>
      <c r="T213" s="255"/>
      <c r="U213" s="255"/>
      <c r="V213" s="255"/>
      <c r="W213" s="255"/>
      <c r="X213" s="255"/>
      <c r="Y213" s="255"/>
      <c r="Z213" s="255"/>
      <c r="AA213" s="255"/>
      <c r="AB213" s="255"/>
      <c r="AC213" s="255"/>
      <c r="AD213" s="255"/>
      <c r="AE213" s="255"/>
      <c r="AF213" s="255"/>
      <c r="AG213" s="255"/>
      <c r="AH213" s="255"/>
      <c r="AI213" s="255"/>
      <c r="AJ213" s="255"/>
      <c r="AK213" s="255"/>
      <c r="AL213" s="255"/>
    </row>
    <row r="214" spans="1:38" x14ac:dyDescent="0.35">
      <c r="A214" s="255"/>
      <c r="B214" s="255"/>
      <c r="C214" s="255"/>
      <c r="D214" s="255"/>
      <c r="E214" s="255"/>
      <c r="F214" s="255"/>
      <c r="G214" s="255"/>
      <c r="H214" s="255"/>
      <c r="I214" s="255"/>
      <c r="J214" s="255"/>
      <c r="K214" s="255"/>
      <c r="L214" s="255"/>
      <c r="M214" s="255"/>
      <c r="N214" s="255"/>
      <c r="O214" s="255"/>
      <c r="P214" s="255"/>
      <c r="Q214" s="255"/>
      <c r="R214" s="255"/>
      <c r="S214" s="255"/>
      <c r="T214" s="255"/>
      <c r="U214" s="255"/>
      <c r="V214" s="255"/>
      <c r="W214" s="255"/>
      <c r="X214" s="255"/>
      <c r="Y214" s="255"/>
      <c r="Z214" s="255"/>
      <c r="AA214" s="255"/>
      <c r="AB214" s="255"/>
      <c r="AC214" s="255"/>
      <c r="AD214" s="255"/>
      <c r="AE214" s="255"/>
      <c r="AF214" s="255"/>
      <c r="AG214" s="255"/>
      <c r="AH214" s="255"/>
      <c r="AI214" s="255"/>
      <c r="AJ214" s="255"/>
      <c r="AK214" s="255"/>
      <c r="AL214" s="255"/>
    </row>
    <row r="215" spans="1:38" x14ac:dyDescent="0.35">
      <c r="A215" s="255"/>
      <c r="B215" s="255"/>
      <c r="C215" s="255"/>
      <c r="D215" s="255"/>
      <c r="E215" s="255"/>
      <c r="F215" s="255"/>
      <c r="G215" s="255"/>
      <c r="H215" s="255"/>
      <c r="I215" s="255"/>
      <c r="J215" s="255"/>
      <c r="K215" s="255"/>
      <c r="L215" s="255"/>
      <c r="M215" s="255"/>
      <c r="N215" s="255"/>
      <c r="O215" s="255"/>
      <c r="P215" s="255"/>
      <c r="Q215" s="255"/>
      <c r="R215" s="255"/>
      <c r="S215" s="255"/>
      <c r="T215" s="255"/>
      <c r="U215" s="255"/>
      <c r="V215" s="255"/>
      <c r="W215" s="255"/>
      <c r="X215" s="255"/>
      <c r="Y215" s="255"/>
      <c r="Z215" s="255"/>
      <c r="AA215" s="255"/>
      <c r="AB215" s="255"/>
      <c r="AC215" s="255"/>
      <c r="AD215" s="255"/>
      <c r="AE215" s="255"/>
      <c r="AF215" s="255"/>
      <c r="AG215" s="255"/>
      <c r="AH215" s="255"/>
      <c r="AI215" s="255"/>
      <c r="AJ215" s="255"/>
      <c r="AK215" s="255"/>
      <c r="AL215" s="255"/>
    </row>
    <row r="216" spans="1:38" x14ac:dyDescent="0.35">
      <c r="A216" s="255"/>
      <c r="B216" s="255"/>
      <c r="C216" s="255"/>
      <c r="D216" s="255"/>
      <c r="E216" s="255"/>
      <c r="F216" s="255"/>
      <c r="G216" s="255"/>
      <c r="H216" s="255"/>
      <c r="I216" s="255"/>
      <c r="J216" s="255"/>
      <c r="K216" s="255"/>
      <c r="L216" s="255"/>
      <c r="M216" s="255"/>
      <c r="N216" s="255"/>
      <c r="O216" s="255"/>
      <c r="P216" s="255"/>
      <c r="Q216" s="255"/>
      <c r="R216" s="255"/>
      <c r="S216" s="255"/>
      <c r="T216" s="255"/>
      <c r="U216" s="255"/>
      <c r="V216" s="255"/>
      <c r="W216" s="255"/>
      <c r="X216" s="255"/>
      <c r="Y216" s="255"/>
      <c r="Z216" s="255"/>
      <c r="AA216" s="255"/>
      <c r="AB216" s="255"/>
      <c r="AC216" s="255"/>
      <c r="AD216" s="255"/>
      <c r="AE216" s="255"/>
      <c r="AF216" s="255"/>
      <c r="AG216" s="255"/>
      <c r="AH216" s="255"/>
      <c r="AI216" s="255"/>
      <c r="AJ216" s="255"/>
      <c r="AK216" s="255"/>
      <c r="AL216" s="255"/>
    </row>
    <row r="217" spans="1:38" x14ac:dyDescent="0.35">
      <c r="A217" s="255"/>
      <c r="B217" s="255"/>
      <c r="C217" s="255"/>
      <c r="D217" s="255"/>
      <c r="E217" s="255"/>
      <c r="F217" s="255"/>
      <c r="G217" s="255"/>
      <c r="H217" s="255"/>
      <c r="I217" s="255"/>
      <c r="J217" s="255"/>
      <c r="K217" s="255"/>
      <c r="L217" s="255"/>
      <c r="M217" s="255"/>
      <c r="N217" s="255"/>
      <c r="O217" s="255"/>
      <c r="P217" s="255"/>
      <c r="Q217" s="255"/>
      <c r="R217" s="255"/>
      <c r="S217" s="255"/>
      <c r="T217" s="255"/>
      <c r="U217" s="255"/>
      <c r="V217" s="255"/>
      <c r="W217" s="255"/>
      <c r="X217" s="255"/>
      <c r="Y217" s="255"/>
      <c r="Z217" s="255"/>
      <c r="AA217" s="255"/>
      <c r="AB217" s="255"/>
      <c r="AC217" s="255"/>
      <c r="AD217" s="255"/>
      <c r="AE217" s="255"/>
      <c r="AF217" s="255"/>
      <c r="AG217" s="255"/>
      <c r="AH217" s="255"/>
      <c r="AI217" s="255"/>
      <c r="AJ217" s="255"/>
      <c r="AK217" s="255"/>
      <c r="AL217" s="255"/>
    </row>
    <row r="218" spans="1:38" x14ac:dyDescent="0.35">
      <c r="A218" s="255"/>
      <c r="B218" s="255"/>
      <c r="C218" s="255"/>
      <c r="D218" s="255"/>
      <c r="E218" s="255"/>
      <c r="F218" s="255"/>
      <c r="G218" s="255"/>
      <c r="H218" s="255"/>
      <c r="I218" s="255"/>
      <c r="J218" s="255"/>
      <c r="K218" s="255"/>
      <c r="L218" s="255"/>
      <c r="M218" s="255"/>
      <c r="N218" s="255"/>
      <c r="O218" s="255"/>
      <c r="P218" s="255"/>
      <c r="Q218" s="255"/>
      <c r="R218" s="255"/>
      <c r="S218" s="255"/>
      <c r="T218" s="255"/>
      <c r="U218" s="255"/>
      <c r="V218" s="255"/>
      <c r="W218" s="255"/>
      <c r="X218" s="255"/>
      <c r="Y218" s="255"/>
      <c r="Z218" s="255"/>
      <c r="AA218" s="255"/>
      <c r="AB218" s="255"/>
      <c r="AC218" s="255"/>
      <c r="AD218" s="255"/>
      <c r="AE218" s="255"/>
      <c r="AF218" s="255"/>
      <c r="AG218" s="255"/>
      <c r="AH218" s="255"/>
      <c r="AI218" s="255"/>
      <c r="AJ218" s="255"/>
      <c r="AK218" s="255"/>
      <c r="AL218" s="255"/>
    </row>
    <row r="219" spans="1:38" x14ac:dyDescent="0.35">
      <c r="A219" s="255"/>
      <c r="B219" s="255"/>
      <c r="C219" s="255"/>
      <c r="D219" s="255"/>
      <c r="E219" s="255"/>
      <c r="F219" s="255"/>
      <c r="G219" s="255"/>
      <c r="H219" s="255"/>
      <c r="I219" s="255"/>
      <c r="J219" s="255"/>
      <c r="K219" s="255"/>
      <c r="L219" s="255"/>
      <c r="M219" s="255"/>
      <c r="N219" s="255"/>
      <c r="O219" s="255"/>
      <c r="P219" s="255"/>
      <c r="Q219" s="255"/>
      <c r="R219" s="255"/>
      <c r="S219" s="255"/>
      <c r="T219" s="255"/>
      <c r="U219" s="255"/>
      <c r="V219" s="255"/>
      <c r="W219" s="255"/>
      <c r="X219" s="255"/>
      <c r="Y219" s="255"/>
      <c r="Z219" s="255"/>
      <c r="AA219" s="255"/>
      <c r="AB219" s="255"/>
      <c r="AC219" s="255"/>
      <c r="AD219" s="255"/>
      <c r="AE219" s="255"/>
      <c r="AF219" s="255"/>
      <c r="AG219" s="255"/>
      <c r="AH219" s="255"/>
      <c r="AI219" s="255"/>
      <c r="AJ219" s="255"/>
      <c r="AK219" s="255"/>
      <c r="AL219" s="255"/>
    </row>
    <row r="220" spans="1:38" x14ac:dyDescent="0.35">
      <c r="A220" s="255"/>
      <c r="B220" s="255"/>
      <c r="C220" s="255"/>
      <c r="D220" s="255"/>
      <c r="E220" s="255"/>
      <c r="F220" s="255"/>
      <c r="G220" s="255"/>
      <c r="H220" s="255"/>
      <c r="I220" s="255"/>
      <c r="J220" s="255"/>
      <c r="K220" s="255"/>
      <c r="L220" s="255"/>
      <c r="M220" s="255"/>
      <c r="N220" s="255"/>
      <c r="O220" s="255"/>
      <c r="P220" s="255"/>
      <c r="Q220" s="255"/>
      <c r="R220" s="255"/>
      <c r="S220" s="255"/>
      <c r="T220" s="255"/>
      <c r="U220" s="255"/>
      <c r="V220" s="255"/>
      <c r="W220" s="255"/>
      <c r="X220" s="255"/>
      <c r="Y220" s="255"/>
      <c r="Z220" s="255"/>
      <c r="AA220" s="255"/>
      <c r="AB220" s="255"/>
      <c r="AC220" s="255"/>
      <c r="AD220" s="255"/>
      <c r="AE220" s="255"/>
      <c r="AF220" s="255"/>
      <c r="AG220" s="255"/>
      <c r="AH220" s="255"/>
      <c r="AI220" s="255"/>
      <c r="AJ220" s="255"/>
      <c r="AK220" s="255"/>
      <c r="AL220" s="255"/>
    </row>
    <row r="221" spans="1:38" x14ac:dyDescent="0.35">
      <c r="A221" s="255"/>
      <c r="B221" s="255"/>
      <c r="C221" s="255"/>
      <c r="D221" s="255"/>
      <c r="E221" s="255"/>
      <c r="F221" s="255"/>
      <c r="G221" s="255"/>
      <c r="H221" s="255"/>
      <c r="I221" s="255"/>
      <c r="J221" s="255"/>
      <c r="K221" s="255"/>
      <c r="L221" s="255"/>
      <c r="M221" s="255"/>
      <c r="N221" s="255"/>
      <c r="O221" s="255"/>
      <c r="P221" s="255"/>
      <c r="Q221" s="255"/>
      <c r="R221" s="255"/>
      <c r="S221" s="255"/>
      <c r="T221" s="255"/>
      <c r="U221" s="255"/>
      <c r="V221" s="255"/>
      <c r="W221" s="255"/>
      <c r="X221" s="255"/>
      <c r="Y221" s="255"/>
      <c r="Z221" s="255"/>
      <c r="AA221" s="255"/>
      <c r="AB221" s="255"/>
      <c r="AC221" s="255"/>
      <c r="AD221" s="255"/>
      <c r="AE221" s="255"/>
      <c r="AF221" s="255"/>
      <c r="AG221" s="255"/>
      <c r="AH221" s="255"/>
      <c r="AI221" s="255"/>
      <c r="AJ221" s="255"/>
      <c r="AK221" s="255"/>
      <c r="AL221" s="255"/>
    </row>
    <row r="222" spans="1:38" x14ac:dyDescent="0.35">
      <c r="A222" s="255"/>
      <c r="B222" s="255"/>
      <c r="C222" s="255"/>
      <c r="D222" s="255"/>
      <c r="E222" s="255"/>
      <c r="F222" s="255"/>
      <c r="G222" s="255"/>
      <c r="H222" s="255"/>
      <c r="I222" s="255"/>
      <c r="J222" s="255"/>
      <c r="K222" s="255"/>
      <c r="L222" s="255"/>
      <c r="M222" s="255"/>
      <c r="N222" s="255"/>
      <c r="O222" s="255"/>
      <c r="P222" s="255"/>
      <c r="Q222" s="255"/>
      <c r="R222" s="255"/>
      <c r="S222" s="255"/>
      <c r="T222" s="255"/>
      <c r="U222" s="255"/>
      <c r="V222" s="255"/>
      <c r="W222" s="255"/>
      <c r="X222" s="255"/>
      <c r="Y222" s="255"/>
      <c r="Z222" s="255"/>
      <c r="AA222" s="255"/>
      <c r="AB222" s="255"/>
      <c r="AC222" s="255"/>
      <c r="AD222" s="255"/>
      <c r="AE222" s="255"/>
      <c r="AF222" s="255"/>
      <c r="AG222" s="255"/>
      <c r="AH222" s="255"/>
      <c r="AI222" s="255"/>
      <c r="AJ222" s="255"/>
      <c r="AK222" s="255"/>
      <c r="AL222" s="255"/>
    </row>
    <row r="223" spans="1:38" x14ac:dyDescent="0.35">
      <c r="A223" s="255"/>
      <c r="B223" s="255"/>
      <c r="C223" s="255"/>
      <c r="D223" s="255"/>
      <c r="E223" s="255"/>
      <c r="F223" s="255"/>
      <c r="G223" s="255"/>
      <c r="H223" s="255"/>
      <c r="I223" s="255"/>
      <c r="J223" s="255"/>
      <c r="K223" s="255"/>
      <c r="L223" s="255"/>
      <c r="M223" s="255"/>
      <c r="N223" s="255"/>
      <c r="O223" s="255"/>
      <c r="P223" s="255"/>
      <c r="Q223" s="255"/>
      <c r="R223" s="255"/>
      <c r="S223" s="255"/>
      <c r="T223" s="255"/>
      <c r="U223" s="255"/>
      <c r="V223" s="255"/>
      <c r="W223" s="255"/>
      <c r="X223" s="255"/>
      <c r="Y223" s="255"/>
      <c r="Z223" s="255"/>
      <c r="AA223" s="255"/>
      <c r="AB223" s="255"/>
      <c r="AC223" s="255"/>
      <c r="AD223" s="255"/>
      <c r="AE223" s="255"/>
      <c r="AF223" s="255"/>
      <c r="AG223" s="255"/>
      <c r="AH223" s="255"/>
      <c r="AI223" s="255"/>
      <c r="AJ223" s="255"/>
      <c r="AK223" s="255"/>
      <c r="AL223" s="255"/>
    </row>
    <row r="224" spans="1:38" x14ac:dyDescent="0.35">
      <c r="A224" s="255"/>
      <c r="B224" s="255"/>
      <c r="C224" s="255"/>
      <c r="D224" s="255"/>
      <c r="E224" s="255"/>
      <c r="F224" s="255"/>
      <c r="G224" s="255"/>
      <c r="H224" s="255"/>
      <c r="I224" s="255"/>
      <c r="J224" s="255"/>
      <c r="K224" s="255"/>
      <c r="L224" s="255"/>
      <c r="M224" s="255"/>
      <c r="N224" s="255"/>
      <c r="O224" s="255"/>
      <c r="P224" s="255"/>
      <c r="Q224" s="255"/>
      <c r="R224" s="255"/>
      <c r="S224" s="255"/>
      <c r="T224" s="255"/>
      <c r="U224" s="255"/>
      <c r="V224" s="255"/>
      <c r="W224" s="255"/>
      <c r="X224" s="255"/>
      <c r="Y224" s="255"/>
      <c r="Z224" s="255"/>
      <c r="AA224" s="255"/>
      <c r="AB224" s="255"/>
      <c r="AC224" s="255"/>
      <c r="AD224" s="255"/>
      <c r="AE224" s="255"/>
      <c r="AF224" s="255"/>
      <c r="AG224" s="255"/>
      <c r="AH224" s="255"/>
      <c r="AI224" s="255"/>
      <c r="AJ224" s="255"/>
      <c r="AK224" s="255"/>
      <c r="AL224" s="255"/>
    </row>
    <row r="225" spans="1:38" x14ac:dyDescent="0.35">
      <c r="A225" s="255"/>
      <c r="B225" s="255"/>
      <c r="C225" s="255"/>
      <c r="D225" s="255"/>
      <c r="E225" s="255"/>
      <c r="F225" s="255"/>
      <c r="G225" s="255"/>
      <c r="H225" s="255"/>
      <c r="I225" s="255"/>
      <c r="J225" s="255"/>
      <c r="K225" s="255"/>
      <c r="L225" s="255"/>
      <c r="M225" s="255"/>
      <c r="N225" s="255"/>
      <c r="O225" s="255"/>
      <c r="P225" s="255"/>
      <c r="Q225" s="255"/>
      <c r="R225" s="255"/>
      <c r="S225" s="255"/>
      <c r="T225" s="255"/>
      <c r="U225" s="255"/>
      <c r="V225" s="255"/>
      <c r="W225" s="255"/>
      <c r="X225" s="255"/>
      <c r="Y225" s="255"/>
      <c r="Z225" s="255"/>
      <c r="AA225" s="255"/>
      <c r="AB225" s="255"/>
      <c r="AC225" s="255"/>
      <c r="AD225" s="255"/>
      <c r="AE225" s="255"/>
      <c r="AF225" s="255"/>
      <c r="AG225" s="255"/>
      <c r="AH225" s="255"/>
      <c r="AI225" s="255"/>
      <c r="AJ225" s="255"/>
      <c r="AK225" s="255"/>
      <c r="AL225" s="255"/>
    </row>
    <row r="226" spans="1:38" x14ac:dyDescent="0.35">
      <c r="A226" s="255"/>
      <c r="B226" s="255"/>
      <c r="C226" s="255"/>
      <c r="D226" s="255"/>
      <c r="E226" s="255"/>
      <c r="F226" s="255"/>
      <c r="G226" s="255"/>
      <c r="H226" s="255"/>
      <c r="I226" s="255"/>
      <c r="J226" s="255"/>
      <c r="K226" s="255"/>
      <c r="L226" s="255"/>
      <c r="M226" s="255"/>
      <c r="N226" s="255"/>
      <c r="O226" s="255"/>
      <c r="P226" s="255"/>
      <c r="Q226" s="255"/>
      <c r="R226" s="255"/>
      <c r="S226" s="255"/>
      <c r="T226" s="255"/>
      <c r="U226" s="255"/>
      <c r="V226" s="255"/>
      <c r="W226" s="255"/>
      <c r="X226" s="255"/>
      <c r="Y226" s="255"/>
      <c r="Z226" s="255"/>
      <c r="AA226" s="255"/>
      <c r="AB226" s="255"/>
      <c r="AC226" s="255"/>
      <c r="AD226" s="255"/>
      <c r="AE226" s="255"/>
      <c r="AF226" s="255"/>
      <c r="AG226" s="255"/>
      <c r="AH226" s="255"/>
      <c r="AI226" s="255"/>
      <c r="AJ226" s="255"/>
      <c r="AK226" s="255"/>
      <c r="AL226" s="255"/>
    </row>
    <row r="227" spans="1:38" x14ac:dyDescent="0.35">
      <c r="A227" s="255"/>
      <c r="B227" s="255"/>
      <c r="C227" s="255"/>
      <c r="D227" s="255"/>
      <c r="E227" s="255"/>
      <c r="F227" s="255"/>
      <c r="G227" s="255"/>
      <c r="H227" s="255"/>
      <c r="I227" s="255"/>
      <c r="J227" s="255"/>
      <c r="K227" s="255"/>
      <c r="L227" s="255"/>
      <c r="M227" s="255"/>
      <c r="N227" s="255"/>
      <c r="O227" s="255"/>
      <c r="P227" s="255"/>
      <c r="Q227" s="255"/>
      <c r="R227" s="255"/>
      <c r="S227" s="255"/>
      <c r="T227" s="255"/>
      <c r="U227" s="255"/>
      <c r="V227" s="255"/>
      <c r="W227" s="255"/>
      <c r="X227" s="255"/>
      <c r="Y227" s="255"/>
      <c r="Z227" s="255"/>
      <c r="AA227" s="255"/>
      <c r="AB227" s="255"/>
      <c r="AC227" s="255"/>
      <c r="AD227" s="255"/>
      <c r="AE227" s="255"/>
      <c r="AF227" s="255"/>
      <c r="AG227" s="255"/>
      <c r="AH227" s="255"/>
      <c r="AI227" s="255"/>
      <c r="AJ227" s="255"/>
      <c r="AK227" s="255"/>
      <c r="AL227" s="255"/>
    </row>
    <row r="228" spans="1:38" x14ac:dyDescent="0.35">
      <c r="A228" s="255"/>
      <c r="B228" s="255"/>
      <c r="C228" s="255"/>
      <c r="D228" s="255"/>
      <c r="E228" s="255"/>
      <c r="F228" s="255"/>
      <c r="G228" s="255"/>
      <c r="H228" s="255"/>
      <c r="I228" s="255"/>
      <c r="J228" s="255"/>
      <c r="K228" s="255"/>
      <c r="L228" s="255"/>
      <c r="M228" s="255"/>
      <c r="N228" s="255"/>
      <c r="O228" s="255"/>
      <c r="P228" s="255"/>
      <c r="Q228" s="255"/>
      <c r="R228" s="255"/>
      <c r="S228" s="255"/>
      <c r="T228" s="255"/>
      <c r="U228" s="255"/>
      <c r="V228" s="255"/>
      <c r="W228" s="255"/>
      <c r="X228" s="255"/>
      <c r="Y228" s="255"/>
      <c r="Z228" s="255"/>
      <c r="AA228" s="255"/>
      <c r="AB228" s="255"/>
      <c r="AC228" s="255"/>
      <c r="AD228" s="255"/>
      <c r="AE228" s="255"/>
      <c r="AF228" s="255"/>
      <c r="AG228" s="255"/>
      <c r="AH228" s="255"/>
      <c r="AI228" s="255"/>
      <c r="AJ228" s="255"/>
      <c r="AK228" s="255"/>
      <c r="AL228" s="255"/>
    </row>
    <row r="229" spans="1:38" x14ac:dyDescent="0.35">
      <c r="A229" s="255"/>
      <c r="B229" s="255"/>
      <c r="C229" s="255"/>
      <c r="D229" s="255"/>
      <c r="E229" s="255"/>
      <c r="F229" s="255"/>
      <c r="G229" s="255"/>
      <c r="H229" s="255"/>
      <c r="I229" s="255"/>
      <c r="J229" s="255"/>
      <c r="K229" s="255"/>
      <c r="L229" s="255"/>
      <c r="M229" s="255"/>
      <c r="N229" s="255"/>
      <c r="O229" s="255"/>
      <c r="P229" s="255"/>
      <c r="Q229" s="255"/>
      <c r="R229" s="255"/>
      <c r="S229" s="255"/>
      <c r="T229" s="255"/>
      <c r="U229" s="255"/>
      <c r="V229" s="255"/>
      <c r="W229" s="255"/>
      <c r="X229" s="255"/>
      <c r="Y229" s="255"/>
      <c r="Z229" s="255"/>
      <c r="AA229" s="255"/>
      <c r="AB229" s="255"/>
      <c r="AC229" s="255"/>
      <c r="AD229" s="255"/>
      <c r="AE229" s="255"/>
      <c r="AF229" s="255"/>
      <c r="AG229" s="255"/>
      <c r="AH229" s="255"/>
      <c r="AI229" s="255"/>
      <c r="AJ229" s="255"/>
      <c r="AK229" s="255"/>
      <c r="AL229" s="255"/>
    </row>
    <row r="230" spans="1:38" x14ac:dyDescent="0.35">
      <c r="A230" s="255"/>
      <c r="B230" s="255"/>
      <c r="C230" s="255"/>
      <c r="D230" s="255"/>
      <c r="E230" s="255"/>
      <c r="F230" s="255"/>
      <c r="G230" s="255"/>
      <c r="H230" s="255"/>
      <c r="I230" s="255"/>
      <c r="J230" s="255"/>
      <c r="K230" s="255"/>
      <c r="L230" s="255"/>
      <c r="M230" s="255"/>
      <c r="N230" s="255"/>
      <c r="O230" s="255"/>
      <c r="P230" s="255"/>
      <c r="Q230" s="255"/>
      <c r="R230" s="255"/>
      <c r="S230" s="255"/>
      <c r="T230" s="255"/>
      <c r="U230" s="255"/>
      <c r="V230" s="255"/>
      <c r="W230" s="255"/>
      <c r="X230" s="255"/>
      <c r="Y230" s="255"/>
      <c r="Z230" s="255"/>
      <c r="AA230" s="255"/>
      <c r="AB230" s="255"/>
      <c r="AC230" s="255"/>
      <c r="AD230" s="255"/>
      <c r="AE230" s="255"/>
      <c r="AF230" s="255"/>
      <c r="AG230" s="255"/>
      <c r="AH230" s="255"/>
      <c r="AI230" s="255"/>
      <c r="AJ230" s="255"/>
      <c r="AK230" s="255"/>
      <c r="AL230" s="255"/>
    </row>
    <row r="231" spans="1:38" x14ac:dyDescent="0.35">
      <c r="A231" s="255"/>
      <c r="B231" s="255"/>
      <c r="C231" s="255"/>
      <c r="D231" s="255"/>
      <c r="E231" s="255"/>
      <c r="F231" s="255"/>
      <c r="G231" s="255"/>
      <c r="H231" s="255"/>
      <c r="I231" s="255"/>
      <c r="J231" s="255"/>
      <c r="K231" s="255"/>
      <c r="L231" s="255"/>
      <c r="M231" s="255"/>
      <c r="N231" s="255"/>
      <c r="O231" s="255"/>
      <c r="P231" s="255"/>
      <c r="Q231" s="255"/>
      <c r="R231" s="255"/>
      <c r="S231" s="255"/>
      <c r="T231" s="255"/>
      <c r="U231" s="255"/>
      <c r="V231" s="255"/>
      <c r="W231" s="255"/>
      <c r="X231" s="255"/>
      <c r="Y231" s="255"/>
      <c r="Z231" s="255"/>
      <c r="AA231" s="255"/>
      <c r="AB231" s="255"/>
      <c r="AC231" s="255"/>
      <c r="AD231" s="255"/>
      <c r="AE231" s="255"/>
      <c r="AF231" s="255"/>
      <c r="AG231" s="255"/>
      <c r="AH231" s="255"/>
      <c r="AI231" s="255"/>
      <c r="AJ231" s="255"/>
      <c r="AK231" s="255"/>
      <c r="AL231" s="255"/>
    </row>
    <row r="232" spans="1:38" x14ac:dyDescent="0.35">
      <c r="A232" s="255"/>
      <c r="B232" s="255"/>
      <c r="C232" s="255"/>
      <c r="D232" s="255"/>
      <c r="E232" s="255"/>
      <c r="F232" s="255"/>
      <c r="G232" s="255"/>
      <c r="H232" s="255"/>
      <c r="I232" s="255"/>
      <c r="J232" s="255"/>
      <c r="K232" s="255"/>
      <c r="L232" s="255"/>
      <c r="M232" s="255"/>
      <c r="N232" s="255"/>
      <c r="O232" s="255"/>
      <c r="P232" s="255"/>
      <c r="Q232" s="255"/>
      <c r="R232" s="255"/>
      <c r="S232" s="255"/>
      <c r="T232" s="255"/>
      <c r="U232" s="255"/>
      <c r="V232" s="255"/>
      <c r="W232" s="255"/>
      <c r="X232" s="255"/>
      <c r="Y232" s="255"/>
      <c r="Z232" s="255"/>
      <c r="AA232" s="255"/>
      <c r="AB232" s="255"/>
      <c r="AC232" s="255"/>
      <c r="AD232" s="255"/>
      <c r="AE232" s="255"/>
      <c r="AF232" s="255"/>
      <c r="AG232" s="255"/>
      <c r="AH232" s="255"/>
      <c r="AI232" s="255"/>
      <c r="AJ232" s="255"/>
      <c r="AK232" s="255"/>
      <c r="AL232" s="255"/>
    </row>
    <row r="233" spans="1:38" x14ac:dyDescent="0.35">
      <c r="A233" s="255"/>
      <c r="B233" s="255"/>
      <c r="C233" s="255"/>
      <c r="D233" s="255"/>
      <c r="E233" s="255"/>
      <c r="F233" s="255"/>
      <c r="G233" s="255"/>
      <c r="H233" s="255"/>
      <c r="I233" s="255"/>
      <c r="J233" s="255"/>
      <c r="K233" s="255"/>
      <c r="L233" s="255"/>
      <c r="M233" s="255"/>
      <c r="N233" s="255"/>
      <c r="O233" s="255"/>
      <c r="P233" s="255"/>
      <c r="Q233" s="255"/>
      <c r="R233" s="255"/>
      <c r="S233" s="255"/>
      <c r="T233" s="255"/>
      <c r="U233" s="255"/>
      <c r="V233" s="255"/>
      <c r="W233" s="255"/>
      <c r="X233" s="255"/>
      <c r="Y233" s="255"/>
      <c r="Z233" s="255"/>
      <c r="AA233" s="255"/>
      <c r="AB233" s="255"/>
      <c r="AC233" s="255"/>
      <c r="AD233" s="255"/>
      <c r="AE233" s="255"/>
      <c r="AF233" s="255"/>
      <c r="AG233" s="255"/>
      <c r="AH233" s="255"/>
      <c r="AI233" s="255"/>
      <c r="AJ233" s="255"/>
      <c r="AK233" s="255"/>
      <c r="AL233" s="255"/>
    </row>
    <row r="234" spans="1:38" x14ac:dyDescent="0.35">
      <c r="A234" s="255"/>
      <c r="B234" s="255"/>
      <c r="C234" s="255"/>
      <c r="D234" s="255"/>
      <c r="E234" s="255"/>
      <c r="F234" s="255"/>
      <c r="G234" s="255"/>
      <c r="H234" s="255"/>
      <c r="I234" s="255"/>
      <c r="J234" s="255"/>
      <c r="K234" s="255"/>
      <c r="L234" s="255"/>
      <c r="M234" s="255"/>
      <c r="N234" s="255"/>
      <c r="O234" s="255"/>
      <c r="P234" s="255"/>
      <c r="Q234" s="255"/>
      <c r="R234" s="255"/>
      <c r="S234" s="255"/>
      <c r="T234" s="255"/>
      <c r="U234" s="255"/>
      <c r="V234" s="255"/>
      <c r="W234" s="255"/>
      <c r="X234" s="255"/>
      <c r="Y234" s="255"/>
      <c r="Z234" s="255"/>
      <c r="AA234" s="255"/>
      <c r="AB234" s="255"/>
      <c r="AC234" s="255"/>
      <c r="AD234" s="255"/>
      <c r="AE234" s="255"/>
      <c r="AF234" s="255"/>
      <c r="AG234" s="255"/>
      <c r="AH234" s="255"/>
      <c r="AI234" s="255"/>
      <c r="AJ234" s="255"/>
      <c r="AK234" s="255"/>
      <c r="AL234" s="255"/>
    </row>
    <row r="235" spans="1:38" x14ac:dyDescent="0.35">
      <c r="A235" s="255"/>
      <c r="B235" s="255"/>
      <c r="C235" s="255"/>
      <c r="D235" s="255"/>
      <c r="E235" s="255"/>
      <c r="F235" s="255"/>
      <c r="G235" s="255"/>
      <c r="H235" s="255"/>
      <c r="I235" s="255"/>
      <c r="J235" s="255"/>
      <c r="K235" s="255"/>
      <c r="L235" s="255"/>
      <c r="M235" s="255"/>
      <c r="N235" s="255"/>
      <c r="O235" s="255"/>
      <c r="P235" s="255"/>
      <c r="Q235" s="255"/>
      <c r="R235" s="255"/>
      <c r="S235" s="255"/>
      <c r="T235" s="255"/>
      <c r="U235" s="255"/>
      <c r="V235" s="255"/>
      <c r="W235" s="255"/>
      <c r="X235" s="255"/>
      <c r="Y235" s="255"/>
      <c r="Z235" s="255"/>
      <c r="AA235" s="255"/>
      <c r="AB235" s="255"/>
      <c r="AC235" s="255"/>
      <c r="AD235" s="255"/>
      <c r="AE235" s="255"/>
      <c r="AF235" s="255"/>
      <c r="AG235" s="255"/>
      <c r="AH235" s="255"/>
      <c r="AI235" s="255"/>
      <c r="AJ235" s="255"/>
      <c r="AK235" s="255"/>
      <c r="AL235" s="255"/>
    </row>
    <row r="236" spans="1:38" x14ac:dyDescent="0.35">
      <c r="A236" s="255"/>
      <c r="B236" s="255"/>
      <c r="C236" s="255"/>
      <c r="D236" s="255"/>
      <c r="E236" s="255"/>
      <c r="F236" s="255"/>
      <c r="G236" s="255"/>
      <c r="H236" s="255"/>
      <c r="I236" s="255"/>
      <c r="J236" s="255"/>
      <c r="K236" s="255"/>
      <c r="L236" s="255"/>
      <c r="M236" s="255"/>
      <c r="N236" s="255"/>
      <c r="O236" s="255"/>
      <c r="P236" s="255"/>
      <c r="Q236" s="255"/>
      <c r="R236" s="255"/>
      <c r="S236" s="255"/>
      <c r="T236" s="255"/>
      <c r="U236" s="255"/>
      <c r="V236" s="255"/>
      <c r="W236" s="255"/>
      <c r="X236" s="255"/>
      <c r="Y236" s="255"/>
      <c r="Z236" s="255"/>
      <c r="AA236" s="255"/>
      <c r="AB236" s="255"/>
      <c r="AC236" s="255"/>
      <c r="AD236" s="255"/>
      <c r="AE236" s="255"/>
      <c r="AF236" s="255"/>
      <c r="AG236" s="255"/>
      <c r="AH236" s="255"/>
      <c r="AI236" s="255"/>
      <c r="AJ236" s="255"/>
      <c r="AK236" s="255"/>
      <c r="AL236" s="255"/>
    </row>
    <row r="237" spans="1:38" x14ac:dyDescent="0.35">
      <c r="A237" s="255"/>
      <c r="B237" s="255"/>
      <c r="C237" s="255"/>
      <c r="D237" s="255"/>
      <c r="E237" s="255"/>
      <c r="F237" s="255"/>
      <c r="G237" s="255"/>
      <c r="H237" s="255"/>
      <c r="I237" s="255"/>
      <c r="J237" s="255"/>
      <c r="K237" s="255"/>
      <c r="L237" s="255"/>
      <c r="M237" s="255"/>
      <c r="N237" s="255"/>
      <c r="O237" s="255"/>
      <c r="P237" s="255"/>
      <c r="Q237" s="255"/>
      <c r="R237" s="255"/>
      <c r="S237" s="255"/>
      <c r="T237" s="255"/>
      <c r="U237" s="255"/>
      <c r="V237" s="255"/>
      <c r="W237" s="255"/>
      <c r="X237" s="255"/>
      <c r="Y237" s="255"/>
      <c r="Z237" s="255"/>
      <c r="AA237" s="255"/>
      <c r="AB237" s="255"/>
      <c r="AC237" s="255"/>
      <c r="AD237" s="255"/>
      <c r="AE237" s="255"/>
      <c r="AF237" s="255"/>
      <c r="AG237" s="255"/>
      <c r="AH237" s="255"/>
      <c r="AI237" s="255"/>
      <c r="AJ237" s="255"/>
      <c r="AK237" s="255"/>
      <c r="AL237" s="255"/>
    </row>
    <row r="238" spans="1:38" x14ac:dyDescent="0.35">
      <c r="A238" s="255"/>
      <c r="B238" s="255"/>
      <c r="C238" s="255"/>
      <c r="D238" s="255"/>
      <c r="E238" s="255"/>
      <c r="F238" s="255"/>
      <c r="G238" s="255"/>
      <c r="H238" s="255"/>
      <c r="I238" s="255"/>
      <c r="J238" s="255"/>
      <c r="K238" s="255"/>
      <c r="L238" s="255"/>
      <c r="M238" s="255"/>
      <c r="N238" s="255"/>
      <c r="O238" s="255"/>
      <c r="P238" s="255"/>
      <c r="Q238" s="255"/>
      <c r="R238" s="255"/>
      <c r="S238" s="255"/>
      <c r="T238" s="255"/>
      <c r="U238" s="255"/>
      <c r="V238" s="255"/>
      <c r="W238" s="255"/>
      <c r="X238" s="255"/>
      <c r="Y238" s="255"/>
      <c r="Z238" s="255"/>
      <c r="AA238" s="255"/>
      <c r="AB238" s="255"/>
      <c r="AC238" s="255"/>
      <c r="AD238" s="255"/>
      <c r="AE238" s="255"/>
      <c r="AF238" s="255"/>
      <c r="AG238" s="255"/>
      <c r="AH238" s="255"/>
      <c r="AI238" s="255"/>
      <c r="AJ238" s="255"/>
      <c r="AK238" s="255"/>
      <c r="AL238" s="255"/>
    </row>
    <row r="239" spans="1:38" x14ac:dyDescent="0.35">
      <c r="A239" s="255"/>
      <c r="B239" s="255"/>
      <c r="C239" s="255"/>
      <c r="D239" s="255"/>
      <c r="E239" s="255"/>
      <c r="F239" s="255"/>
      <c r="G239" s="255"/>
      <c r="H239" s="255"/>
      <c r="I239" s="255"/>
      <c r="J239" s="255"/>
      <c r="K239" s="255"/>
      <c r="L239" s="255"/>
      <c r="M239" s="255"/>
      <c r="N239" s="255"/>
      <c r="O239" s="255"/>
      <c r="P239" s="255"/>
      <c r="Q239" s="255"/>
      <c r="R239" s="255"/>
      <c r="S239" s="255"/>
      <c r="T239" s="255"/>
      <c r="U239" s="255"/>
      <c r="V239" s="255"/>
      <c r="W239" s="255"/>
      <c r="X239" s="255"/>
      <c r="Y239" s="255"/>
      <c r="Z239" s="255"/>
      <c r="AA239" s="255"/>
      <c r="AB239" s="255"/>
      <c r="AC239" s="255"/>
      <c r="AD239" s="255"/>
      <c r="AE239" s="255"/>
      <c r="AF239" s="255"/>
      <c r="AG239" s="255"/>
      <c r="AH239" s="255"/>
      <c r="AI239" s="255"/>
      <c r="AJ239" s="255"/>
      <c r="AK239" s="255"/>
      <c r="AL239" s="255"/>
    </row>
    <row r="240" spans="1:38" x14ac:dyDescent="0.35">
      <c r="A240" s="255"/>
      <c r="B240" s="255"/>
      <c r="C240" s="255"/>
      <c r="D240" s="255"/>
      <c r="E240" s="255"/>
      <c r="F240" s="255"/>
      <c r="G240" s="255"/>
      <c r="H240" s="255"/>
      <c r="I240" s="255"/>
      <c r="J240" s="255"/>
      <c r="K240" s="255"/>
      <c r="L240" s="255"/>
      <c r="M240" s="255"/>
      <c r="N240" s="255"/>
      <c r="O240" s="255"/>
      <c r="P240" s="255"/>
      <c r="Q240" s="255"/>
      <c r="R240" s="255"/>
      <c r="S240" s="255"/>
      <c r="T240" s="255"/>
      <c r="U240" s="255"/>
      <c r="V240" s="255"/>
      <c r="W240" s="255"/>
      <c r="X240" s="255"/>
      <c r="Y240" s="255"/>
      <c r="Z240" s="255"/>
      <c r="AA240" s="255"/>
      <c r="AB240" s="255"/>
      <c r="AC240" s="255"/>
      <c r="AD240" s="255"/>
      <c r="AE240" s="255"/>
      <c r="AF240" s="255"/>
      <c r="AG240" s="255"/>
      <c r="AH240" s="255"/>
      <c r="AI240" s="255"/>
      <c r="AJ240" s="255"/>
      <c r="AK240" s="255"/>
      <c r="AL240" s="255"/>
    </row>
    <row r="241" spans="1:38" x14ac:dyDescent="0.35">
      <c r="A241" s="255"/>
      <c r="B241" s="255"/>
      <c r="C241" s="255"/>
      <c r="D241" s="255"/>
      <c r="E241" s="255"/>
      <c r="F241" s="255"/>
      <c r="G241" s="255"/>
      <c r="H241" s="255"/>
      <c r="I241" s="255"/>
      <c r="J241" s="255"/>
      <c r="K241" s="255"/>
      <c r="L241" s="255"/>
      <c r="M241" s="255"/>
      <c r="N241" s="255"/>
      <c r="O241" s="255"/>
      <c r="P241" s="255"/>
      <c r="Q241" s="255"/>
      <c r="R241" s="255"/>
      <c r="S241" s="255"/>
      <c r="T241" s="255"/>
      <c r="U241" s="255"/>
      <c r="V241" s="255"/>
      <c r="W241" s="255"/>
      <c r="X241" s="255"/>
      <c r="Y241" s="255"/>
      <c r="Z241" s="255"/>
      <c r="AA241" s="255"/>
      <c r="AB241" s="255"/>
      <c r="AC241" s="255"/>
      <c r="AD241" s="255"/>
      <c r="AE241" s="255"/>
      <c r="AF241" s="255"/>
      <c r="AG241" s="255"/>
      <c r="AH241" s="255"/>
      <c r="AI241" s="255"/>
      <c r="AJ241" s="255"/>
      <c r="AK241" s="255"/>
      <c r="AL241" s="255"/>
    </row>
    <row r="242" spans="1:38" x14ac:dyDescent="0.35">
      <c r="A242" s="255"/>
      <c r="B242" s="255"/>
      <c r="C242" s="255"/>
      <c r="D242" s="255"/>
      <c r="E242" s="255"/>
      <c r="F242" s="255"/>
      <c r="G242" s="255"/>
      <c r="H242" s="255"/>
      <c r="I242" s="255"/>
      <c r="J242" s="255"/>
      <c r="K242" s="255"/>
      <c r="L242" s="255"/>
      <c r="M242" s="255"/>
      <c r="N242" s="255"/>
      <c r="O242" s="255"/>
      <c r="P242" s="255"/>
      <c r="Q242" s="255"/>
      <c r="R242" s="255"/>
      <c r="S242" s="255"/>
      <c r="T242" s="255"/>
      <c r="U242" s="255"/>
      <c r="V242" s="255"/>
      <c r="W242" s="255"/>
      <c r="X242" s="255"/>
      <c r="Y242" s="255"/>
      <c r="Z242" s="255"/>
      <c r="AA242" s="255"/>
      <c r="AB242" s="255"/>
      <c r="AC242" s="255"/>
      <c r="AD242" s="255"/>
      <c r="AE242" s="255"/>
      <c r="AF242" s="255"/>
      <c r="AG242" s="255"/>
      <c r="AH242" s="255"/>
      <c r="AI242" s="255"/>
      <c r="AJ242" s="255"/>
      <c r="AK242" s="255"/>
      <c r="AL242" s="255"/>
    </row>
    <row r="243" spans="1:38" x14ac:dyDescent="0.35">
      <c r="A243" s="255"/>
      <c r="B243" s="255"/>
      <c r="C243" s="255"/>
      <c r="D243" s="255"/>
      <c r="E243" s="255"/>
      <c r="F243" s="255"/>
      <c r="G243" s="255"/>
      <c r="H243" s="255"/>
      <c r="I243" s="255"/>
      <c r="J243" s="255"/>
      <c r="K243" s="255"/>
      <c r="L243" s="255"/>
      <c r="M243" s="255"/>
      <c r="N243" s="255"/>
      <c r="O243" s="255"/>
      <c r="P243" s="255"/>
      <c r="Q243" s="255"/>
      <c r="R243" s="255"/>
      <c r="S243" s="255"/>
      <c r="T243" s="255"/>
      <c r="U243" s="255"/>
      <c r="V243" s="255"/>
      <c r="W243" s="255"/>
      <c r="X243" s="255"/>
      <c r="Y243" s="255"/>
      <c r="Z243" s="255"/>
      <c r="AA243" s="255"/>
      <c r="AB243" s="255"/>
      <c r="AC243" s="255"/>
      <c r="AD243" s="255"/>
      <c r="AE243" s="255"/>
      <c r="AF243" s="255"/>
      <c r="AG243" s="255"/>
      <c r="AH243" s="255"/>
      <c r="AI243" s="255"/>
      <c r="AJ243" s="255"/>
      <c r="AK243" s="255"/>
      <c r="AL243" s="255"/>
    </row>
    <row r="244" spans="1:38" x14ac:dyDescent="0.35">
      <c r="A244" s="255"/>
      <c r="B244" s="255"/>
      <c r="C244" s="255"/>
      <c r="D244" s="255"/>
      <c r="E244" s="255"/>
      <c r="F244" s="255"/>
      <c r="G244" s="255"/>
      <c r="H244" s="255"/>
      <c r="I244" s="255"/>
      <c r="J244" s="255"/>
      <c r="K244" s="255"/>
      <c r="L244" s="255"/>
      <c r="M244" s="255"/>
      <c r="N244" s="255"/>
      <c r="O244" s="255"/>
      <c r="P244" s="255"/>
      <c r="Q244" s="255"/>
      <c r="R244" s="255"/>
      <c r="S244" s="255"/>
      <c r="T244" s="255"/>
      <c r="U244" s="255"/>
      <c r="V244" s="255"/>
      <c r="W244" s="255"/>
      <c r="X244" s="255"/>
      <c r="Y244" s="255"/>
      <c r="Z244" s="255"/>
      <c r="AA244" s="255"/>
      <c r="AB244" s="255"/>
      <c r="AC244" s="255"/>
      <c r="AD244" s="255"/>
      <c r="AE244" s="255"/>
      <c r="AF244" s="255"/>
      <c r="AG244" s="255"/>
      <c r="AH244" s="255"/>
      <c r="AI244" s="255"/>
      <c r="AJ244" s="255"/>
      <c r="AK244" s="255"/>
      <c r="AL244" s="255"/>
    </row>
    <row r="245" spans="1:38" x14ac:dyDescent="0.35">
      <c r="A245" s="255"/>
      <c r="B245" s="255"/>
      <c r="C245" s="255"/>
      <c r="D245" s="255"/>
      <c r="E245" s="255"/>
      <c r="F245" s="255"/>
      <c r="G245" s="255"/>
      <c r="H245" s="255"/>
      <c r="I245" s="255"/>
      <c r="J245" s="255"/>
      <c r="K245" s="255"/>
      <c r="L245" s="255"/>
      <c r="M245" s="255"/>
      <c r="N245" s="255"/>
      <c r="O245" s="255"/>
      <c r="P245" s="255"/>
      <c r="Q245" s="255"/>
      <c r="R245" s="255"/>
      <c r="S245" s="255"/>
      <c r="T245" s="255"/>
      <c r="U245" s="255"/>
      <c r="V245" s="255"/>
      <c r="W245" s="255"/>
      <c r="X245" s="255"/>
      <c r="Y245" s="255"/>
      <c r="Z245" s="255"/>
      <c r="AA245" s="255"/>
      <c r="AB245" s="255"/>
      <c r="AC245" s="255"/>
      <c r="AD245" s="255"/>
      <c r="AE245" s="255"/>
      <c r="AF245" s="255"/>
      <c r="AG245" s="255"/>
      <c r="AH245" s="255"/>
      <c r="AI245" s="255"/>
      <c r="AJ245" s="255"/>
      <c r="AK245" s="255"/>
      <c r="AL245" s="255"/>
    </row>
    <row r="246" spans="1:38" x14ac:dyDescent="0.35">
      <c r="A246" s="255"/>
      <c r="B246" s="255"/>
      <c r="C246" s="255"/>
      <c r="D246" s="255"/>
      <c r="E246" s="255"/>
      <c r="F246" s="255"/>
      <c r="G246" s="255"/>
      <c r="H246" s="255"/>
      <c r="I246" s="255"/>
      <c r="J246" s="255"/>
      <c r="K246" s="255"/>
      <c r="L246" s="255"/>
      <c r="M246" s="255"/>
      <c r="N246" s="255"/>
      <c r="O246" s="255"/>
      <c r="P246" s="255"/>
      <c r="Q246" s="255"/>
      <c r="R246" s="255"/>
      <c r="S246" s="255"/>
      <c r="T246" s="255"/>
      <c r="U246" s="255"/>
      <c r="V246" s="255"/>
      <c r="W246" s="255"/>
      <c r="X246" s="255"/>
      <c r="Y246" s="255"/>
      <c r="Z246" s="255"/>
      <c r="AA246" s="255"/>
      <c r="AB246" s="255"/>
      <c r="AC246" s="255"/>
      <c r="AD246" s="255"/>
      <c r="AE246" s="255"/>
      <c r="AF246" s="255"/>
      <c r="AG246" s="255"/>
      <c r="AH246" s="255"/>
      <c r="AI246" s="255"/>
      <c r="AJ246" s="255"/>
      <c r="AK246" s="255"/>
      <c r="AL246" s="255"/>
    </row>
    <row r="247" spans="1:38" x14ac:dyDescent="0.35">
      <c r="A247" s="255"/>
      <c r="B247" s="255"/>
      <c r="C247" s="255"/>
      <c r="D247" s="255"/>
      <c r="E247" s="255"/>
      <c r="F247" s="255"/>
      <c r="G247" s="255"/>
      <c r="H247" s="255"/>
      <c r="I247" s="255"/>
      <c r="J247" s="255"/>
      <c r="K247" s="255"/>
      <c r="L247" s="255"/>
      <c r="M247" s="255"/>
      <c r="N247" s="255"/>
      <c r="O247" s="255"/>
      <c r="P247" s="255"/>
      <c r="Q247" s="255"/>
      <c r="R247" s="255"/>
      <c r="S247" s="255"/>
      <c r="T247" s="255"/>
      <c r="U247" s="255"/>
      <c r="V247" s="255"/>
      <c r="W247" s="255"/>
      <c r="X247" s="255"/>
      <c r="Y247" s="255"/>
      <c r="Z247" s="255"/>
      <c r="AA247" s="255"/>
      <c r="AB247" s="255"/>
      <c r="AC247" s="255"/>
      <c r="AD247" s="255"/>
      <c r="AE247" s="255"/>
      <c r="AF247" s="255"/>
      <c r="AG247" s="255"/>
      <c r="AH247" s="255"/>
      <c r="AI247" s="255"/>
      <c r="AJ247" s="255"/>
      <c r="AK247" s="255"/>
      <c r="AL247" s="255"/>
    </row>
  </sheetData>
  <pageMargins left="0.7" right="0.7" top="0.75" bottom="0.75" header="0.3" footer="0.3"/>
  <pageSetup scale="7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H69"/>
  <sheetViews>
    <sheetView zoomScaleNormal="100" workbookViewId="0"/>
  </sheetViews>
  <sheetFormatPr defaultColWidth="9.08984375" defaultRowHeight="12" x14ac:dyDescent="0.3"/>
  <cols>
    <col min="1" max="1" width="9.08984375" style="4"/>
    <col min="2" max="2" width="24.54296875" style="4" customWidth="1"/>
    <col min="3" max="7" width="9.54296875" style="4" customWidth="1"/>
    <col min="8" max="8" width="1.7265625" style="4" customWidth="1"/>
    <col min="9" max="16384" width="9.08984375" style="4"/>
  </cols>
  <sheetData>
    <row r="2" spans="2:8" x14ac:dyDescent="0.3">
      <c r="B2" s="78" t="s">
        <v>75</v>
      </c>
      <c r="C2" s="80" t="s">
        <v>69</v>
      </c>
      <c r="D2" s="80" t="s">
        <v>70</v>
      </c>
      <c r="E2" s="80" t="s">
        <v>71</v>
      </c>
      <c r="F2" s="80" t="s">
        <v>72</v>
      </c>
      <c r="G2" s="80" t="s">
        <v>73</v>
      </c>
    </row>
    <row r="3" spans="2:8" x14ac:dyDescent="0.3">
      <c r="B3" s="79" t="s">
        <v>144</v>
      </c>
      <c r="C3" s="31">
        <v>0</v>
      </c>
      <c r="D3" s="31">
        <v>0.02</v>
      </c>
      <c r="E3" s="31">
        <v>4.9299999999999997E-2</v>
      </c>
      <c r="F3" s="31">
        <v>2.2499999999999999E-2</v>
      </c>
      <c r="G3" s="31">
        <v>6.7000000000000002E-3</v>
      </c>
    </row>
    <row r="4" spans="2:8" x14ac:dyDescent="0.3">
      <c r="B4" s="150" t="s">
        <v>78</v>
      </c>
      <c r="C4" s="33">
        <v>0</v>
      </c>
      <c r="D4" s="31">
        <v>0.01</v>
      </c>
      <c r="E4" s="31">
        <v>1.4999999999999999E-2</v>
      </c>
      <c r="F4" s="31">
        <v>0.02</v>
      </c>
      <c r="G4" s="31">
        <v>0.03</v>
      </c>
    </row>
    <row r="5" spans="2:8" x14ac:dyDescent="0.3">
      <c r="B5" s="150" t="s">
        <v>100</v>
      </c>
      <c r="C5" s="31">
        <v>0.01</v>
      </c>
      <c r="D5" s="31">
        <v>0.01</v>
      </c>
      <c r="E5" s="31">
        <v>0.01</v>
      </c>
      <c r="F5" s="31">
        <v>0.01</v>
      </c>
      <c r="G5" s="31">
        <v>0.01</v>
      </c>
    </row>
    <row r="6" spans="2:8" x14ac:dyDescent="0.3">
      <c r="B6" s="150" t="s">
        <v>76</v>
      </c>
      <c r="C6" s="31">
        <v>0</v>
      </c>
      <c r="D6" s="31">
        <v>0.04</v>
      </c>
      <c r="E6" s="31">
        <v>0.04</v>
      </c>
      <c r="F6" s="31">
        <v>0.04</v>
      </c>
      <c r="G6" s="31">
        <v>0.04</v>
      </c>
    </row>
    <row r="7" spans="2:8" x14ac:dyDescent="0.3">
      <c r="B7" s="150" t="s">
        <v>77</v>
      </c>
      <c r="C7" s="31">
        <v>0.1</v>
      </c>
      <c r="D7" s="31">
        <v>0.1</v>
      </c>
      <c r="E7" s="31">
        <v>0.1</v>
      </c>
      <c r="F7" s="31">
        <v>0.1</v>
      </c>
      <c r="G7" s="31">
        <v>0.1</v>
      </c>
    </row>
    <row r="8" spans="2:8" ht="12.5" thickBot="1" x14ac:dyDescent="0.35">
      <c r="C8" s="15"/>
    </row>
    <row r="9" spans="2:8" ht="15" customHeight="1" thickTop="1" thickBot="1" x14ac:dyDescent="0.35">
      <c r="B9" s="411" t="s">
        <v>3</v>
      </c>
      <c r="C9" s="412"/>
      <c r="D9" s="412"/>
      <c r="E9" s="412"/>
      <c r="F9" s="412"/>
      <c r="G9" s="412"/>
      <c r="H9" s="413"/>
    </row>
    <row r="10" spans="2:8" ht="12" customHeight="1" thickTop="1" x14ac:dyDescent="0.3">
      <c r="B10" s="207"/>
      <c r="C10" s="208"/>
      <c r="D10" s="208"/>
      <c r="E10" s="208"/>
      <c r="F10" s="208"/>
      <c r="G10" s="208"/>
      <c r="H10" s="209"/>
    </row>
    <row r="11" spans="2:8" ht="12" customHeight="1" x14ac:dyDescent="0.3">
      <c r="B11" s="71"/>
      <c r="C11" s="72" t="s">
        <v>69</v>
      </c>
      <c r="D11" s="72" t="s">
        <v>70</v>
      </c>
      <c r="E11" s="72" t="s">
        <v>71</v>
      </c>
      <c r="F11" s="72" t="s">
        <v>72</v>
      </c>
      <c r="G11" s="72" t="s">
        <v>73</v>
      </c>
      <c r="H11" s="65"/>
    </row>
    <row r="12" spans="2:8" x14ac:dyDescent="0.3">
      <c r="B12" s="77" t="s">
        <v>16</v>
      </c>
      <c r="C12" s="91"/>
      <c r="D12" s="91"/>
      <c r="E12" s="91"/>
      <c r="F12" s="91"/>
      <c r="G12" s="91"/>
      <c r="H12" s="65"/>
    </row>
    <row r="13" spans="2:8" x14ac:dyDescent="0.3">
      <c r="B13" s="89"/>
      <c r="C13" s="92"/>
      <c r="D13" s="92"/>
      <c r="E13" s="92"/>
      <c r="F13" s="92"/>
      <c r="G13" s="72"/>
      <c r="H13" s="65"/>
    </row>
    <row r="14" spans="2:8" x14ac:dyDescent="0.3">
      <c r="B14" s="75" t="s">
        <v>8</v>
      </c>
      <c r="C14" s="74"/>
      <c r="D14" s="74"/>
      <c r="E14" s="74"/>
      <c r="F14" s="74"/>
      <c r="G14" s="105"/>
      <c r="H14" s="65"/>
    </row>
    <row r="15" spans="2:8" x14ac:dyDescent="0.3">
      <c r="B15" s="83" t="s">
        <v>2</v>
      </c>
      <c r="C15" s="168">
        <f>'Fig 5.8'!C15</f>
        <v>0</v>
      </c>
      <c r="D15" s="168">
        <f>'Fig 5.8'!D15</f>
        <v>0</v>
      </c>
      <c r="E15" s="168">
        <f>'Fig 5.8'!E15</f>
        <v>0</v>
      </c>
      <c r="F15" s="168">
        <f>'Fig 5.8'!F15</f>
        <v>0</v>
      </c>
      <c r="G15" s="180">
        <f>'Fig 5.8'!G15</f>
        <v>0</v>
      </c>
      <c r="H15" s="65"/>
    </row>
    <row r="16" spans="2:8" x14ac:dyDescent="0.3">
      <c r="B16" s="83" t="s">
        <v>4</v>
      </c>
      <c r="C16" s="175">
        <f>'Fig 5.8'!C16</f>
        <v>0</v>
      </c>
      <c r="D16" s="175">
        <f>'Fig 5.8'!D16</f>
        <v>0</v>
      </c>
      <c r="E16" s="175">
        <f>'Fig 5.8'!E16</f>
        <v>0</v>
      </c>
      <c r="F16" s="175">
        <f>'Fig 5.8'!F16</f>
        <v>0</v>
      </c>
      <c r="G16" s="201">
        <f>'Fig 5.8'!G16</f>
        <v>0</v>
      </c>
      <c r="H16" s="65"/>
    </row>
    <row r="17" spans="2:8" x14ac:dyDescent="0.3">
      <c r="B17" s="83" t="s">
        <v>5</v>
      </c>
      <c r="C17" s="168">
        <f>'Fig 5.8'!C17</f>
        <v>0</v>
      </c>
      <c r="D17" s="168">
        <f>'Fig 5.8'!D17</f>
        <v>0</v>
      </c>
      <c r="E17" s="168">
        <f>'Fig 5.8'!E17</f>
        <v>0</v>
      </c>
      <c r="F17" s="168">
        <f>'Fig 5.8'!F17</f>
        <v>0</v>
      </c>
      <c r="G17" s="192">
        <f>'Fig 5.8'!G17</f>
        <v>0</v>
      </c>
      <c r="H17" s="65"/>
    </row>
    <row r="18" spans="2:8" x14ac:dyDescent="0.3">
      <c r="B18" s="83" t="s">
        <v>6</v>
      </c>
      <c r="C18" s="175">
        <f>'Fig 5.8'!C18</f>
        <v>0</v>
      </c>
      <c r="D18" s="175">
        <f>'Fig 5.8'!D18</f>
        <v>0</v>
      </c>
      <c r="E18" s="175">
        <f>'Fig 5.8'!E18</f>
        <v>0</v>
      </c>
      <c r="F18" s="175">
        <f>'Fig 5.8'!F18</f>
        <v>0</v>
      </c>
      <c r="G18" s="201">
        <f>'Fig 5.8'!G18</f>
        <v>0</v>
      </c>
      <c r="H18" s="65"/>
    </row>
    <row r="19" spans="2:8" x14ac:dyDescent="0.3">
      <c r="B19" s="83" t="s">
        <v>7</v>
      </c>
      <c r="C19" s="168">
        <f>'Fig 5.8'!C19</f>
        <v>0</v>
      </c>
      <c r="D19" s="168">
        <f>'Fig 5.8'!D19</f>
        <v>0</v>
      </c>
      <c r="E19" s="168">
        <f>'Fig 5.8'!E19</f>
        <v>0</v>
      </c>
      <c r="F19" s="168">
        <f>'Fig 5.8'!F19</f>
        <v>0</v>
      </c>
      <c r="G19" s="192">
        <f>'Fig 5.8'!G19</f>
        <v>0</v>
      </c>
      <c r="H19" s="65"/>
    </row>
    <row r="20" spans="2:8" x14ac:dyDescent="0.3">
      <c r="B20" s="71"/>
      <c r="C20" s="168"/>
      <c r="D20" s="168"/>
      <c r="E20" s="168"/>
      <c r="F20" s="168"/>
      <c r="G20" s="192"/>
      <c r="H20" s="65"/>
    </row>
    <row r="21" spans="2:8" x14ac:dyDescent="0.3">
      <c r="B21" s="75" t="s">
        <v>9</v>
      </c>
      <c r="C21" s="168"/>
      <c r="D21" s="168"/>
      <c r="E21" s="168"/>
      <c r="F21" s="168"/>
      <c r="G21" s="192"/>
      <c r="H21" s="65"/>
    </row>
    <row r="22" spans="2:8" x14ac:dyDescent="0.3">
      <c r="B22" s="83" t="s">
        <v>10</v>
      </c>
      <c r="C22" s="168">
        <f>'Fig 5.8'!C22</f>
        <v>0</v>
      </c>
      <c r="D22" s="168">
        <f>'Fig 5.8'!D22</f>
        <v>0</v>
      </c>
      <c r="E22" s="168">
        <f>'Fig 5.8'!E22</f>
        <v>0</v>
      </c>
      <c r="F22" s="168">
        <f>'Fig 5.8'!F22</f>
        <v>0</v>
      </c>
      <c r="G22" s="192">
        <f>'Fig 5.8'!G22</f>
        <v>0</v>
      </c>
      <c r="H22" s="65"/>
    </row>
    <row r="23" spans="2:8" x14ac:dyDescent="0.3">
      <c r="B23" s="83" t="s">
        <v>11</v>
      </c>
      <c r="C23" s="168">
        <f>'Fig 5.8'!C23</f>
        <v>0</v>
      </c>
      <c r="D23" s="168">
        <f>'Fig 5.8'!D23</f>
        <v>0</v>
      </c>
      <c r="E23" s="168">
        <f>'Fig 5.8'!E23</f>
        <v>0</v>
      </c>
      <c r="F23" s="168">
        <f>'Fig 5.8'!F23</f>
        <v>0</v>
      </c>
      <c r="G23" s="192">
        <f>'Fig 5.8'!G23</f>
        <v>0</v>
      </c>
      <c r="H23" s="65"/>
    </row>
    <row r="24" spans="2:8" x14ac:dyDescent="0.3">
      <c r="B24" s="71"/>
      <c r="C24" s="168"/>
      <c r="D24" s="168"/>
      <c r="E24" s="168"/>
      <c r="F24" s="168"/>
      <c r="G24" s="192"/>
      <c r="H24" s="65"/>
    </row>
    <row r="25" spans="2:8" x14ac:dyDescent="0.3">
      <c r="B25" s="83" t="s">
        <v>12</v>
      </c>
      <c r="C25" s="168">
        <f>'Fig 5.8'!C25</f>
        <v>0</v>
      </c>
      <c r="D25" s="168">
        <f>'Fig 5.8'!D25</f>
        <v>0</v>
      </c>
      <c r="E25" s="168">
        <f>'Fig 5.8'!E25</f>
        <v>0</v>
      </c>
      <c r="F25" s="168">
        <f>'Fig 5.8'!F25</f>
        <v>0</v>
      </c>
      <c r="G25" s="192">
        <f>'Fig 5.8'!G25</f>
        <v>0</v>
      </c>
      <c r="H25" s="65"/>
    </row>
    <row r="26" spans="2:8" x14ac:dyDescent="0.3">
      <c r="B26" s="71"/>
      <c r="C26" s="168"/>
      <c r="D26" s="168"/>
      <c r="E26" s="168"/>
      <c r="F26" s="168"/>
      <c r="G26" s="192"/>
      <c r="H26" s="65"/>
    </row>
    <row r="27" spans="2:8" x14ac:dyDescent="0.3">
      <c r="B27" s="83" t="s">
        <v>13</v>
      </c>
      <c r="C27" s="168">
        <f>'Fig 5.8'!C27</f>
        <v>0</v>
      </c>
      <c r="D27" s="168">
        <f>'Fig 5.8'!D27</f>
        <v>0</v>
      </c>
      <c r="E27" s="168">
        <f>'Fig 5.8'!E27</f>
        <v>0</v>
      </c>
      <c r="F27" s="168">
        <f>'Fig 5.8'!F27</f>
        <v>0</v>
      </c>
      <c r="G27" s="192">
        <f>'Fig 5.8'!G27</f>
        <v>0</v>
      </c>
      <c r="H27" s="65"/>
    </row>
    <row r="28" spans="2:8" x14ac:dyDescent="0.3">
      <c r="B28" s="83" t="s">
        <v>14</v>
      </c>
      <c r="C28" s="175">
        <f>'Fig 5.8'!C28</f>
        <v>0</v>
      </c>
      <c r="D28" s="175">
        <f>'Fig 5.8'!D28</f>
        <v>0</v>
      </c>
      <c r="E28" s="175">
        <f>'Fig 5.8'!E28</f>
        <v>0</v>
      </c>
      <c r="F28" s="175">
        <f>'Fig 5.8'!F28</f>
        <v>0</v>
      </c>
      <c r="G28" s="201">
        <f>'Fig 5.8'!G28</f>
        <v>0</v>
      </c>
      <c r="H28" s="65"/>
    </row>
    <row r="29" spans="2:8" x14ac:dyDescent="0.3">
      <c r="B29" s="83" t="s">
        <v>15</v>
      </c>
      <c r="C29" s="168">
        <f>'Fig 5.8'!C29</f>
        <v>0</v>
      </c>
      <c r="D29" s="168">
        <f>'Fig 5.8'!D29</f>
        <v>0</v>
      </c>
      <c r="E29" s="168">
        <f>'Fig 5.8'!E29</f>
        <v>0</v>
      </c>
      <c r="F29" s="168">
        <f>'Fig 5.8'!F29</f>
        <v>0</v>
      </c>
      <c r="G29" s="192">
        <f>'Fig 5.8'!G29</f>
        <v>0</v>
      </c>
      <c r="H29" s="65"/>
    </row>
    <row r="30" spans="2:8" x14ac:dyDescent="0.3">
      <c r="B30" s="71"/>
      <c r="C30" s="168"/>
      <c r="D30" s="168"/>
      <c r="E30" s="168"/>
      <c r="F30" s="168"/>
      <c r="G30" s="192"/>
      <c r="H30" s="65"/>
    </row>
    <row r="31" spans="2:8" x14ac:dyDescent="0.3">
      <c r="B31" s="71"/>
      <c r="C31" s="168"/>
      <c r="D31" s="168"/>
      <c r="E31" s="168"/>
      <c r="F31" s="168"/>
      <c r="G31" s="192"/>
      <c r="H31" s="65"/>
    </row>
    <row r="32" spans="2:8" x14ac:dyDescent="0.3">
      <c r="B32" s="77" t="s">
        <v>17</v>
      </c>
      <c r="C32" s="168"/>
      <c r="D32" s="168"/>
      <c r="E32" s="168"/>
      <c r="F32" s="168"/>
      <c r="G32" s="192"/>
      <c r="H32" s="65"/>
    </row>
    <row r="33" spans="2:8" x14ac:dyDescent="0.3">
      <c r="B33" s="89"/>
      <c r="C33" s="168"/>
      <c r="D33" s="168"/>
      <c r="E33" s="168"/>
      <c r="F33" s="168"/>
      <c r="G33" s="192"/>
      <c r="H33" s="65"/>
    </row>
    <row r="34" spans="2:8" x14ac:dyDescent="0.3">
      <c r="B34" s="75" t="s">
        <v>18</v>
      </c>
      <c r="C34" s="168"/>
      <c r="D34" s="168"/>
      <c r="E34" s="168"/>
      <c r="F34" s="168"/>
      <c r="G34" s="192"/>
      <c r="H34" s="65"/>
    </row>
    <row r="35" spans="2:8" x14ac:dyDescent="0.3">
      <c r="B35" s="83" t="s">
        <v>19</v>
      </c>
      <c r="C35" s="168">
        <f>'Fig 5.8'!C35</f>
        <v>0</v>
      </c>
      <c r="D35" s="168">
        <f>'Fig 5.8'!D35</f>
        <v>0</v>
      </c>
      <c r="E35" s="168">
        <f>'Fig 5.8'!E35</f>
        <v>0</v>
      </c>
      <c r="F35" s="168">
        <f>'Fig 5.8'!F35</f>
        <v>0</v>
      </c>
      <c r="G35" s="192">
        <f>'Fig 5.8'!G35</f>
        <v>0</v>
      </c>
      <c r="H35" s="65"/>
    </row>
    <row r="36" spans="2:8" x14ac:dyDescent="0.3">
      <c r="B36" s="90" t="s">
        <v>20</v>
      </c>
      <c r="C36" s="168">
        <f>'Fig 5.8'!C36</f>
        <v>0</v>
      </c>
      <c r="D36" s="168">
        <f>'Fig 5.8'!D36</f>
        <v>0</v>
      </c>
      <c r="E36" s="168">
        <f>'Fig 5.8'!E36</f>
        <v>0</v>
      </c>
      <c r="F36" s="168">
        <f>'Fig 5.8'!F36</f>
        <v>0</v>
      </c>
      <c r="G36" s="192">
        <f>'Fig 5.8'!G36</f>
        <v>0</v>
      </c>
      <c r="H36" s="65"/>
    </row>
    <row r="37" spans="2:8" x14ac:dyDescent="0.3">
      <c r="B37" s="71"/>
      <c r="C37" s="168"/>
      <c r="D37" s="168"/>
      <c r="E37" s="168"/>
      <c r="F37" s="168"/>
      <c r="G37" s="192"/>
      <c r="H37" s="65"/>
    </row>
    <row r="38" spans="2:8" x14ac:dyDescent="0.3">
      <c r="B38" s="93" t="s">
        <v>22</v>
      </c>
      <c r="C38" s="168"/>
      <c r="D38" s="168"/>
      <c r="E38" s="168"/>
      <c r="F38" s="168"/>
      <c r="G38" s="192"/>
      <c r="H38" s="65"/>
    </row>
    <row r="39" spans="2:8" x14ac:dyDescent="0.3">
      <c r="B39" s="77" t="s">
        <v>23</v>
      </c>
      <c r="C39" s="271"/>
      <c r="D39" s="271"/>
      <c r="E39" s="271"/>
      <c r="F39" s="271"/>
      <c r="G39" s="272"/>
      <c r="H39" s="65"/>
    </row>
    <row r="40" spans="2:8" x14ac:dyDescent="0.3">
      <c r="B40" s="77" t="s">
        <v>24</v>
      </c>
      <c r="C40" s="271"/>
      <c r="D40" s="271"/>
      <c r="E40" s="271"/>
      <c r="F40" s="271"/>
      <c r="G40" s="272"/>
      <c r="H40" s="65"/>
    </row>
    <row r="41" spans="2:8" x14ac:dyDescent="0.3">
      <c r="B41" s="77" t="s">
        <v>25</v>
      </c>
      <c r="C41" s="271"/>
      <c r="D41" s="271"/>
      <c r="E41" s="271"/>
      <c r="F41" s="271"/>
      <c r="G41" s="272"/>
      <c r="H41" s="65"/>
    </row>
    <row r="42" spans="2:8" x14ac:dyDescent="0.3">
      <c r="B42" s="76"/>
      <c r="C42" s="168"/>
      <c r="D42" s="168"/>
      <c r="E42" s="168"/>
      <c r="F42" s="168"/>
      <c r="G42" s="192"/>
      <c r="H42" s="65"/>
    </row>
    <row r="43" spans="2:8" ht="20.25" customHeight="1" thickBot="1" x14ac:dyDescent="0.35">
      <c r="B43" s="85" t="s">
        <v>21</v>
      </c>
      <c r="C43" s="270"/>
      <c r="D43" s="270"/>
      <c r="E43" s="270"/>
      <c r="F43" s="270"/>
      <c r="G43" s="270"/>
      <c r="H43" s="202"/>
    </row>
    <row r="44" spans="2:8" ht="12.5" thickTop="1" x14ac:dyDescent="0.3">
      <c r="G44" s="41"/>
    </row>
    <row r="45" spans="2:8" x14ac:dyDescent="0.3">
      <c r="G45" s="41"/>
    </row>
    <row r="46" spans="2:8" x14ac:dyDescent="0.3">
      <c r="G46" s="41"/>
    </row>
    <row r="47" spans="2:8" x14ac:dyDescent="0.3">
      <c r="G47" s="41"/>
    </row>
    <row r="48" spans="2:8" x14ac:dyDescent="0.3">
      <c r="G48" s="41"/>
    </row>
    <row r="49" spans="7:7" x14ac:dyDescent="0.3">
      <c r="G49" s="41"/>
    </row>
    <row r="50" spans="7:7" x14ac:dyDescent="0.3">
      <c r="G50" s="41"/>
    </row>
    <row r="51" spans="7:7" x14ac:dyDescent="0.3">
      <c r="G51" s="41"/>
    </row>
    <row r="52" spans="7:7" x14ac:dyDescent="0.3">
      <c r="G52" s="41"/>
    </row>
    <row r="53" spans="7:7" x14ac:dyDescent="0.3">
      <c r="G53" s="41"/>
    </row>
    <row r="54" spans="7:7" x14ac:dyDescent="0.3">
      <c r="G54" s="41"/>
    </row>
    <row r="55" spans="7:7" x14ac:dyDescent="0.3">
      <c r="G55" s="41"/>
    </row>
    <row r="56" spans="7:7" x14ac:dyDescent="0.3">
      <c r="G56" s="41"/>
    </row>
    <row r="57" spans="7:7" x14ac:dyDescent="0.3">
      <c r="G57" s="41"/>
    </row>
    <row r="58" spans="7:7" x14ac:dyDescent="0.3">
      <c r="G58" s="41"/>
    </row>
    <row r="59" spans="7:7" x14ac:dyDescent="0.3">
      <c r="G59" s="41"/>
    </row>
    <row r="60" spans="7:7" x14ac:dyDescent="0.3">
      <c r="G60" s="41"/>
    </row>
    <row r="61" spans="7:7" x14ac:dyDescent="0.3">
      <c r="G61" s="41"/>
    </row>
    <row r="62" spans="7:7" x14ac:dyDescent="0.3">
      <c r="G62" s="41"/>
    </row>
    <row r="63" spans="7:7" x14ac:dyDescent="0.3">
      <c r="G63" s="41"/>
    </row>
    <row r="64" spans="7:7" x14ac:dyDescent="0.3">
      <c r="G64" s="41"/>
    </row>
    <row r="65" spans="7:7" x14ac:dyDescent="0.3">
      <c r="G65" s="41"/>
    </row>
    <row r="66" spans="7:7" x14ac:dyDescent="0.3">
      <c r="G66" s="41"/>
    </row>
    <row r="67" spans="7:7" x14ac:dyDescent="0.3">
      <c r="G67" s="41"/>
    </row>
    <row r="68" spans="7:7" x14ac:dyDescent="0.3">
      <c r="G68" s="41"/>
    </row>
    <row r="69" spans="7:7" x14ac:dyDescent="0.3">
      <c r="G69" s="41"/>
    </row>
  </sheetData>
  <mergeCells count="1">
    <mergeCell ref="B9:H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H69"/>
  <sheetViews>
    <sheetView workbookViewId="0"/>
  </sheetViews>
  <sheetFormatPr defaultColWidth="9.08984375" defaultRowHeight="12" x14ac:dyDescent="0.3"/>
  <cols>
    <col min="1" max="1" width="9.08984375" style="4"/>
    <col min="2" max="2" width="24.54296875" style="4" customWidth="1"/>
    <col min="3" max="7" width="9.54296875" style="4" customWidth="1"/>
    <col min="8" max="8" width="1.7265625" style="4" customWidth="1"/>
    <col min="9" max="16384" width="9.08984375" style="4"/>
  </cols>
  <sheetData>
    <row r="2" spans="2:8" x14ac:dyDescent="0.3">
      <c r="B2" s="78" t="s">
        <v>75</v>
      </c>
      <c r="C2" s="80" t="s">
        <v>69</v>
      </c>
      <c r="D2" s="80" t="s">
        <v>70</v>
      </c>
      <c r="E2" s="80" t="s">
        <v>71</v>
      </c>
      <c r="F2" s="80" t="s">
        <v>72</v>
      </c>
      <c r="G2" s="80" t="s">
        <v>73</v>
      </c>
    </row>
    <row r="3" spans="2:8" x14ac:dyDescent="0.3">
      <c r="B3" s="79" t="s">
        <v>144</v>
      </c>
      <c r="C3" s="31">
        <v>0</v>
      </c>
      <c r="D3" s="31">
        <v>0.02</v>
      </c>
      <c r="E3" s="31">
        <v>4.9299999999999997E-2</v>
      </c>
      <c r="F3" s="31">
        <v>2.2499999999999999E-2</v>
      </c>
      <c r="G3" s="31">
        <v>6.7000000000000002E-3</v>
      </c>
    </row>
    <row r="4" spans="2:8" x14ac:dyDescent="0.3">
      <c r="B4" s="150" t="s">
        <v>78</v>
      </c>
      <c r="C4" s="33">
        <v>0</v>
      </c>
      <c r="D4" s="31">
        <v>0.01</v>
      </c>
      <c r="E4" s="31">
        <v>1.4999999999999999E-2</v>
      </c>
      <c r="F4" s="31">
        <v>0.02</v>
      </c>
      <c r="G4" s="31">
        <v>0.03</v>
      </c>
    </row>
    <row r="5" spans="2:8" x14ac:dyDescent="0.3">
      <c r="B5" s="150" t="s">
        <v>100</v>
      </c>
      <c r="C5" s="31">
        <v>0.01</v>
      </c>
      <c r="D5" s="31">
        <v>0.01</v>
      </c>
      <c r="E5" s="31">
        <v>0.01</v>
      </c>
      <c r="F5" s="31">
        <v>0.01</v>
      </c>
      <c r="G5" s="31">
        <v>0.01</v>
      </c>
    </row>
    <row r="6" spans="2:8" x14ac:dyDescent="0.3">
      <c r="B6" s="150" t="s">
        <v>76</v>
      </c>
      <c r="C6" s="31">
        <v>0</v>
      </c>
      <c r="D6" s="31">
        <v>0.04</v>
      </c>
      <c r="E6" s="31">
        <v>0.04</v>
      </c>
      <c r="F6" s="31">
        <v>0.04</v>
      </c>
      <c r="G6" s="31">
        <v>0.04</v>
      </c>
    </row>
    <row r="7" spans="2:8" x14ac:dyDescent="0.3">
      <c r="B7" s="150" t="s">
        <v>77</v>
      </c>
      <c r="C7" s="31">
        <v>0.1</v>
      </c>
      <c r="D7" s="31">
        <v>0.1</v>
      </c>
      <c r="E7" s="31">
        <v>0.1</v>
      </c>
      <c r="F7" s="31">
        <v>0.1</v>
      </c>
      <c r="G7" s="31">
        <v>0.1</v>
      </c>
    </row>
    <row r="8" spans="2:8" ht="12.5" thickBot="1" x14ac:dyDescent="0.35">
      <c r="C8" s="15"/>
    </row>
    <row r="9" spans="2:8" ht="15" customHeight="1" thickTop="1" thickBot="1" x14ac:dyDescent="0.35">
      <c r="B9" s="411" t="s">
        <v>3</v>
      </c>
      <c r="C9" s="412"/>
      <c r="D9" s="412"/>
      <c r="E9" s="412"/>
      <c r="F9" s="412"/>
      <c r="G9" s="412"/>
      <c r="H9" s="413"/>
    </row>
    <row r="10" spans="2:8" ht="12" customHeight="1" thickTop="1" x14ac:dyDescent="0.3">
      <c r="B10" s="207"/>
      <c r="C10" s="208"/>
      <c r="D10" s="208"/>
      <c r="E10" s="208"/>
      <c r="F10" s="208"/>
      <c r="G10" s="208"/>
      <c r="H10" s="209"/>
    </row>
    <row r="11" spans="2:8" ht="12" customHeight="1" x14ac:dyDescent="0.3">
      <c r="B11" s="71"/>
      <c r="C11" s="72" t="s">
        <v>69</v>
      </c>
      <c r="D11" s="72" t="s">
        <v>70</v>
      </c>
      <c r="E11" s="72" t="s">
        <v>71</v>
      </c>
      <c r="F11" s="72" t="s">
        <v>72</v>
      </c>
      <c r="G11" s="72" t="s">
        <v>73</v>
      </c>
      <c r="H11" s="65"/>
    </row>
    <row r="12" spans="2:8" x14ac:dyDescent="0.3">
      <c r="B12" s="77" t="s">
        <v>16</v>
      </c>
      <c r="C12" s="91"/>
      <c r="D12" s="91"/>
      <c r="E12" s="91"/>
      <c r="F12" s="91"/>
      <c r="G12" s="190"/>
      <c r="H12" s="65"/>
    </row>
    <row r="13" spans="2:8" x14ac:dyDescent="0.3">
      <c r="B13" s="89"/>
      <c r="C13" s="92"/>
      <c r="D13" s="92"/>
      <c r="E13" s="92"/>
      <c r="F13" s="92"/>
      <c r="G13" s="189"/>
      <c r="H13" s="65"/>
    </row>
    <row r="14" spans="2:8" x14ac:dyDescent="0.3">
      <c r="B14" s="75" t="s">
        <v>8</v>
      </c>
      <c r="C14" s="74"/>
      <c r="D14" s="74"/>
      <c r="E14" s="74"/>
      <c r="F14" s="74"/>
      <c r="G14" s="191"/>
      <c r="H14" s="65"/>
    </row>
    <row r="15" spans="2:8" x14ac:dyDescent="0.3">
      <c r="B15" s="83" t="s">
        <v>2</v>
      </c>
      <c r="C15" s="168">
        <f>'Fig 5.9'!C15</f>
        <v>0</v>
      </c>
      <c r="D15" s="168">
        <f>'Fig 5.9'!D15</f>
        <v>0</v>
      </c>
      <c r="E15" s="168">
        <f>'Fig 5.9'!E15</f>
        <v>0</v>
      </c>
      <c r="F15" s="168">
        <f>'Fig 5.9'!F15</f>
        <v>0</v>
      </c>
      <c r="G15" s="180">
        <f>'Fig 5.9'!G15</f>
        <v>0</v>
      </c>
      <c r="H15" s="65"/>
    </row>
    <row r="16" spans="2:8" x14ac:dyDescent="0.3">
      <c r="B16" s="83" t="s">
        <v>4</v>
      </c>
      <c r="C16" s="175">
        <f>'Fig 5.9'!C16</f>
        <v>0</v>
      </c>
      <c r="D16" s="175">
        <f>'Fig 5.9'!D16</f>
        <v>0</v>
      </c>
      <c r="E16" s="175">
        <f>'Fig 5.9'!E16</f>
        <v>0</v>
      </c>
      <c r="F16" s="175">
        <f>'Fig 5.9'!F16</f>
        <v>0</v>
      </c>
      <c r="G16" s="201">
        <f>'Fig 5.9'!G16</f>
        <v>0</v>
      </c>
      <c r="H16" s="65"/>
    </row>
    <row r="17" spans="2:8" x14ac:dyDescent="0.3">
      <c r="B17" s="83" t="s">
        <v>5</v>
      </c>
      <c r="C17" s="168">
        <f>'Fig 5.9'!C17</f>
        <v>0</v>
      </c>
      <c r="D17" s="168">
        <f>'Fig 5.9'!D17</f>
        <v>0</v>
      </c>
      <c r="E17" s="168">
        <f>'Fig 5.9'!E17</f>
        <v>0</v>
      </c>
      <c r="F17" s="168">
        <f>'Fig 5.9'!F17</f>
        <v>0</v>
      </c>
      <c r="G17" s="192">
        <f>'Fig 5.9'!G17</f>
        <v>0</v>
      </c>
      <c r="H17" s="65"/>
    </row>
    <row r="18" spans="2:8" x14ac:dyDescent="0.3">
      <c r="B18" s="83" t="s">
        <v>6</v>
      </c>
      <c r="C18" s="175">
        <f>'Fig 5.9'!C18</f>
        <v>0</v>
      </c>
      <c r="D18" s="175">
        <f>'Fig 5.9'!D18</f>
        <v>0</v>
      </c>
      <c r="E18" s="175">
        <f>'Fig 5.9'!E18</f>
        <v>0</v>
      </c>
      <c r="F18" s="175">
        <f>'Fig 5.9'!F18</f>
        <v>0</v>
      </c>
      <c r="G18" s="201">
        <f>'Fig 5.9'!G18</f>
        <v>0</v>
      </c>
      <c r="H18" s="65"/>
    </row>
    <row r="19" spans="2:8" x14ac:dyDescent="0.3">
      <c r="B19" s="83" t="s">
        <v>7</v>
      </c>
      <c r="C19" s="168">
        <f>'Fig 5.9'!C19</f>
        <v>0</v>
      </c>
      <c r="D19" s="168">
        <f>'Fig 5.9'!D19</f>
        <v>0</v>
      </c>
      <c r="E19" s="168">
        <f>'Fig 5.9'!E19</f>
        <v>0</v>
      </c>
      <c r="F19" s="168">
        <f>'Fig 5.9'!F19</f>
        <v>0</v>
      </c>
      <c r="G19" s="192">
        <f>'Fig 5.9'!G19</f>
        <v>0</v>
      </c>
      <c r="H19" s="65"/>
    </row>
    <row r="20" spans="2:8" x14ac:dyDescent="0.3">
      <c r="B20" s="71"/>
      <c r="C20" s="168"/>
      <c r="D20" s="168"/>
      <c r="E20" s="168"/>
      <c r="F20" s="168"/>
      <c r="G20" s="192"/>
      <c r="H20" s="65"/>
    </row>
    <row r="21" spans="2:8" x14ac:dyDescent="0.3">
      <c r="B21" s="75" t="s">
        <v>9</v>
      </c>
      <c r="C21" s="168"/>
      <c r="D21" s="168"/>
      <c r="E21" s="168"/>
      <c r="F21" s="168"/>
      <c r="G21" s="192"/>
      <c r="H21" s="65"/>
    </row>
    <row r="22" spans="2:8" x14ac:dyDescent="0.3">
      <c r="B22" s="83" t="s">
        <v>10</v>
      </c>
      <c r="C22" s="168">
        <f>'Fig 5.9'!C22</f>
        <v>0</v>
      </c>
      <c r="D22" s="168">
        <f>'Fig 5.9'!D22</f>
        <v>0</v>
      </c>
      <c r="E22" s="168">
        <f>'Fig 5.9'!E22</f>
        <v>0</v>
      </c>
      <c r="F22" s="168">
        <f>'Fig 5.9'!F22</f>
        <v>0</v>
      </c>
      <c r="G22" s="192">
        <f>'Fig 5.9'!G22</f>
        <v>0</v>
      </c>
      <c r="H22" s="65"/>
    </row>
    <row r="23" spans="2:8" x14ac:dyDescent="0.3">
      <c r="B23" s="83" t="s">
        <v>11</v>
      </c>
      <c r="C23" s="168">
        <f>'Fig 5.9'!C23</f>
        <v>0</v>
      </c>
      <c r="D23" s="168">
        <f>'Fig 5.9'!D23</f>
        <v>0</v>
      </c>
      <c r="E23" s="168">
        <f>'Fig 5.9'!E23</f>
        <v>0</v>
      </c>
      <c r="F23" s="168">
        <f>'Fig 5.9'!F23</f>
        <v>0</v>
      </c>
      <c r="G23" s="192">
        <f>'Fig 5.9'!G23</f>
        <v>0</v>
      </c>
      <c r="H23" s="65"/>
    </row>
    <row r="24" spans="2:8" x14ac:dyDescent="0.3">
      <c r="B24" s="71"/>
      <c r="C24" s="168"/>
      <c r="D24" s="168"/>
      <c r="E24" s="168"/>
      <c r="F24" s="168"/>
      <c r="G24" s="192"/>
      <c r="H24" s="65"/>
    </row>
    <row r="25" spans="2:8" x14ac:dyDescent="0.3">
      <c r="B25" s="83" t="s">
        <v>12</v>
      </c>
      <c r="C25" s="168">
        <f>'Fig 5.9'!C25</f>
        <v>0</v>
      </c>
      <c r="D25" s="168">
        <f>'Fig 5.9'!D25</f>
        <v>0</v>
      </c>
      <c r="E25" s="168">
        <f>'Fig 5.9'!E25</f>
        <v>0</v>
      </c>
      <c r="F25" s="168">
        <f>'Fig 5.9'!F25</f>
        <v>0</v>
      </c>
      <c r="G25" s="192">
        <f>'Fig 5.9'!G25</f>
        <v>0</v>
      </c>
      <c r="H25" s="65"/>
    </row>
    <row r="26" spans="2:8" x14ac:dyDescent="0.3">
      <c r="B26" s="71"/>
      <c r="C26" s="168"/>
      <c r="D26" s="168"/>
      <c r="E26" s="168"/>
      <c r="F26" s="168"/>
      <c r="G26" s="192"/>
      <c r="H26" s="65"/>
    </row>
    <row r="27" spans="2:8" x14ac:dyDescent="0.3">
      <c r="B27" s="83" t="s">
        <v>13</v>
      </c>
      <c r="C27" s="168">
        <f>'Fig 5.9'!C27</f>
        <v>0</v>
      </c>
      <c r="D27" s="168">
        <f>'Fig 5.9'!D27</f>
        <v>0</v>
      </c>
      <c r="E27" s="168">
        <f>'Fig 5.9'!E27</f>
        <v>0</v>
      </c>
      <c r="F27" s="168">
        <f>'Fig 5.9'!F27</f>
        <v>0</v>
      </c>
      <c r="G27" s="192">
        <f>'Fig 5.9'!G27</f>
        <v>0</v>
      </c>
      <c r="H27" s="65"/>
    </row>
    <row r="28" spans="2:8" x14ac:dyDescent="0.3">
      <c r="B28" s="83" t="s">
        <v>14</v>
      </c>
      <c r="C28" s="175">
        <f>'Fig 5.9'!C28</f>
        <v>0</v>
      </c>
      <c r="D28" s="175">
        <f>'Fig 5.9'!D28</f>
        <v>0</v>
      </c>
      <c r="E28" s="175">
        <f>'Fig 5.9'!E28</f>
        <v>0</v>
      </c>
      <c r="F28" s="175">
        <f>'Fig 5.9'!F28</f>
        <v>0</v>
      </c>
      <c r="G28" s="201">
        <f>'Fig 5.9'!G28</f>
        <v>0</v>
      </c>
      <c r="H28" s="65"/>
    </row>
    <row r="29" spans="2:8" x14ac:dyDescent="0.3">
      <c r="B29" s="83" t="s">
        <v>15</v>
      </c>
      <c r="C29" s="168">
        <f>'Fig 5.9'!C29</f>
        <v>0</v>
      </c>
      <c r="D29" s="168">
        <f>'Fig 5.9'!D29</f>
        <v>0</v>
      </c>
      <c r="E29" s="168">
        <f>'Fig 5.9'!E29</f>
        <v>0</v>
      </c>
      <c r="F29" s="168">
        <f>'Fig 5.9'!F29</f>
        <v>0</v>
      </c>
      <c r="G29" s="192">
        <f>'Fig 5.9'!G29</f>
        <v>0</v>
      </c>
      <c r="H29" s="65"/>
    </row>
    <row r="30" spans="2:8" x14ac:dyDescent="0.3">
      <c r="B30" s="71"/>
      <c r="C30" s="168"/>
      <c r="D30" s="168"/>
      <c r="E30" s="168"/>
      <c r="F30" s="168"/>
      <c r="G30" s="192"/>
      <c r="H30" s="65"/>
    </row>
    <row r="31" spans="2:8" x14ac:dyDescent="0.3">
      <c r="B31" s="77" t="s">
        <v>17</v>
      </c>
      <c r="C31" s="168"/>
      <c r="D31" s="168"/>
      <c r="E31" s="168"/>
      <c r="F31" s="168"/>
      <c r="G31" s="192"/>
      <c r="H31" s="65"/>
    </row>
    <row r="32" spans="2:8" x14ac:dyDescent="0.3">
      <c r="B32" s="89"/>
      <c r="C32" s="168"/>
      <c r="D32" s="168"/>
      <c r="E32" s="168"/>
      <c r="F32" s="168"/>
      <c r="G32" s="192"/>
      <c r="H32" s="65"/>
    </row>
    <row r="33" spans="2:8" x14ac:dyDescent="0.3">
      <c r="B33" s="75" t="s">
        <v>18</v>
      </c>
      <c r="C33" s="168"/>
      <c r="D33" s="168"/>
      <c r="E33" s="168"/>
      <c r="F33" s="168"/>
      <c r="G33" s="192"/>
      <c r="H33" s="65"/>
    </row>
    <row r="34" spans="2:8" x14ac:dyDescent="0.3">
      <c r="B34" s="83" t="s">
        <v>19</v>
      </c>
      <c r="C34" s="168">
        <f>'Fig 5.9'!C35</f>
        <v>0</v>
      </c>
      <c r="D34" s="168">
        <f>'Fig 5.9'!D35</f>
        <v>0</v>
      </c>
      <c r="E34" s="168">
        <f>'Fig 5.9'!E35</f>
        <v>0</v>
      </c>
      <c r="F34" s="168">
        <f>'Fig 5.9'!F35</f>
        <v>0</v>
      </c>
      <c r="G34" s="192">
        <f>'Fig 5.9'!G35</f>
        <v>0</v>
      </c>
      <c r="H34" s="65"/>
    </row>
    <row r="35" spans="2:8" x14ac:dyDescent="0.3">
      <c r="B35" s="90" t="s">
        <v>20</v>
      </c>
      <c r="C35" s="168">
        <f>'Fig 5.9'!C36</f>
        <v>0</v>
      </c>
      <c r="D35" s="168">
        <f>'Fig 5.9'!D36</f>
        <v>0</v>
      </c>
      <c r="E35" s="168">
        <f>'Fig 5.9'!E36</f>
        <v>0</v>
      </c>
      <c r="F35" s="168">
        <f>'Fig 5.9'!F36</f>
        <v>0</v>
      </c>
      <c r="G35" s="192">
        <f>'Fig 5.9'!G36</f>
        <v>0</v>
      </c>
      <c r="H35" s="65"/>
    </row>
    <row r="36" spans="2:8" x14ac:dyDescent="0.3">
      <c r="B36" s="71"/>
      <c r="C36" s="168"/>
      <c r="D36" s="168"/>
      <c r="E36" s="168"/>
      <c r="F36" s="168"/>
      <c r="G36" s="192"/>
      <c r="H36" s="65"/>
    </row>
    <row r="37" spans="2:8" x14ac:dyDescent="0.3">
      <c r="B37" s="75" t="s">
        <v>22</v>
      </c>
      <c r="C37" s="168"/>
      <c r="D37" s="168"/>
      <c r="E37" s="168"/>
      <c r="F37" s="168"/>
      <c r="G37" s="192"/>
      <c r="H37" s="65"/>
    </row>
    <row r="38" spans="2:8" x14ac:dyDescent="0.3">
      <c r="B38" s="83" t="s">
        <v>23</v>
      </c>
      <c r="C38" s="168">
        <f>'Fig 5.9'!C39</f>
        <v>0</v>
      </c>
      <c r="D38" s="168">
        <f>'Fig 5.9'!D39</f>
        <v>0</v>
      </c>
      <c r="E38" s="168">
        <f>'Fig 5.9'!E39</f>
        <v>0</v>
      </c>
      <c r="F38" s="168">
        <f>'Fig 5.9'!F39</f>
        <v>0</v>
      </c>
      <c r="G38" s="192">
        <f>'Fig 5.9'!G39</f>
        <v>0</v>
      </c>
      <c r="H38" s="65"/>
    </row>
    <row r="39" spans="2:8" x14ac:dyDescent="0.3">
      <c r="B39" s="83" t="s">
        <v>24</v>
      </c>
      <c r="C39" s="168">
        <f>'Fig 5.9'!C40</f>
        <v>0</v>
      </c>
      <c r="D39" s="168">
        <f>'Fig 5.9'!D40</f>
        <v>0</v>
      </c>
      <c r="E39" s="168">
        <f>'Fig 5.9'!E40</f>
        <v>0</v>
      </c>
      <c r="F39" s="168">
        <f>'Fig 5.9'!F40</f>
        <v>0</v>
      </c>
      <c r="G39" s="192">
        <f>'Fig 5.9'!G40</f>
        <v>0</v>
      </c>
      <c r="H39" s="65"/>
    </row>
    <row r="40" spans="2:8" x14ac:dyDescent="0.3">
      <c r="B40" s="83" t="s">
        <v>25</v>
      </c>
      <c r="C40" s="168">
        <f>'Fig 5.9'!C41</f>
        <v>0</v>
      </c>
      <c r="D40" s="168">
        <f>'Fig 5.9'!D41</f>
        <v>0</v>
      </c>
      <c r="E40" s="168">
        <f>'Fig 5.9'!E41</f>
        <v>0</v>
      </c>
      <c r="F40" s="168">
        <f>'Fig 5.9'!F41</f>
        <v>0</v>
      </c>
      <c r="G40" s="192">
        <f>'Fig 5.9'!G41</f>
        <v>0</v>
      </c>
      <c r="H40" s="65"/>
    </row>
    <row r="41" spans="2:8" x14ac:dyDescent="0.3">
      <c r="B41" s="76"/>
      <c r="C41" s="168"/>
      <c r="D41" s="168"/>
      <c r="E41" s="168"/>
      <c r="F41" s="168"/>
      <c r="G41" s="192"/>
      <c r="H41" s="65"/>
    </row>
    <row r="42" spans="2:8" x14ac:dyDescent="0.3">
      <c r="B42" s="90" t="s">
        <v>21</v>
      </c>
      <c r="C42" s="180">
        <f>'Fig 5.9'!C43</f>
        <v>0</v>
      </c>
      <c r="D42" s="180">
        <f>'Fig 5.9'!D43</f>
        <v>0</v>
      </c>
      <c r="E42" s="180">
        <f>'Fig 5.9'!E43</f>
        <v>0</v>
      </c>
      <c r="F42" s="180">
        <f>'Fig 5.9'!F43</f>
        <v>0</v>
      </c>
      <c r="G42" s="180">
        <f>'Fig 5.9'!G43</f>
        <v>0</v>
      </c>
      <c r="H42" s="65"/>
    </row>
    <row r="43" spans="2:8" x14ac:dyDescent="0.3">
      <c r="B43" s="89"/>
      <c r="C43" s="168"/>
      <c r="D43" s="168"/>
      <c r="E43" s="168"/>
      <c r="F43" s="168"/>
      <c r="G43" s="192"/>
      <c r="H43" s="65"/>
    </row>
    <row r="44" spans="2:8" ht="20.25" customHeight="1" thickBot="1" x14ac:dyDescent="0.35">
      <c r="B44" s="81" t="s">
        <v>101</v>
      </c>
      <c r="C44" s="273"/>
      <c r="D44" s="273"/>
      <c r="E44" s="273"/>
      <c r="F44" s="273"/>
      <c r="G44" s="273"/>
      <c r="H44" s="202"/>
    </row>
    <row r="45" spans="2:8" ht="12.5" thickTop="1" x14ac:dyDescent="0.3">
      <c r="G45" s="41"/>
    </row>
    <row r="46" spans="2:8" x14ac:dyDescent="0.3">
      <c r="G46" s="41"/>
    </row>
    <row r="47" spans="2:8" x14ac:dyDescent="0.3">
      <c r="C47" s="47"/>
      <c r="D47" s="47"/>
      <c r="E47" s="47"/>
      <c r="F47" s="47"/>
      <c r="G47" s="186"/>
    </row>
    <row r="48" spans="2:8" x14ac:dyDescent="0.3">
      <c r="C48" s="47"/>
      <c r="D48" s="47"/>
      <c r="E48" s="47"/>
      <c r="F48" s="47"/>
      <c r="G48" s="186"/>
    </row>
    <row r="49" spans="7:7" x14ac:dyDescent="0.3">
      <c r="G49" s="41"/>
    </row>
    <row r="50" spans="7:7" x14ac:dyDescent="0.3">
      <c r="G50" s="41"/>
    </row>
    <row r="51" spans="7:7" x14ac:dyDescent="0.3">
      <c r="G51" s="41"/>
    </row>
    <row r="52" spans="7:7" x14ac:dyDescent="0.3">
      <c r="G52" s="41"/>
    </row>
    <row r="53" spans="7:7" x14ac:dyDescent="0.3">
      <c r="G53" s="41"/>
    </row>
    <row r="54" spans="7:7" x14ac:dyDescent="0.3">
      <c r="G54" s="41"/>
    </row>
    <row r="55" spans="7:7" x14ac:dyDescent="0.3">
      <c r="G55" s="41"/>
    </row>
    <row r="56" spans="7:7" x14ac:dyDescent="0.3">
      <c r="G56" s="41"/>
    </row>
    <row r="57" spans="7:7" x14ac:dyDescent="0.3">
      <c r="G57" s="41"/>
    </row>
    <row r="58" spans="7:7" x14ac:dyDescent="0.3">
      <c r="G58" s="41"/>
    </row>
    <row r="59" spans="7:7" x14ac:dyDescent="0.3">
      <c r="G59" s="41"/>
    </row>
    <row r="60" spans="7:7" x14ac:dyDescent="0.3">
      <c r="G60" s="41"/>
    </row>
    <row r="61" spans="7:7" x14ac:dyDescent="0.3">
      <c r="G61" s="41"/>
    </row>
    <row r="62" spans="7:7" x14ac:dyDescent="0.3">
      <c r="G62" s="41"/>
    </row>
    <row r="63" spans="7:7" x14ac:dyDescent="0.3">
      <c r="G63" s="41"/>
    </row>
    <row r="64" spans="7:7" x14ac:dyDescent="0.3">
      <c r="G64" s="41"/>
    </row>
    <row r="65" spans="7:7" x14ac:dyDescent="0.3">
      <c r="G65" s="41"/>
    </row>
    <row r="66" spans="7:7" x14ac:dyDescent="0.3">
      <c r="G66" s="41"/>
    </row>
    <row r="67" spans="7:7" x14ac:dyDescent="0.3">
      <c r="G67" s="41"/>
    </row>
    <row r="68" spans="7:7" x14ac:dyDescent="0.3">
      <c r="G68" s="41"/>
    </row>
    <row r="69" spans="7:7" x14ac:dyDescent="0.3">
      <c r="G69" s="41"/>
    </row>
  </sheetData>
  <mergeCells count="1">
    <mergeCell ref="B9:H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H68"/>
  <sheetViews>
    <sheetView workbookViewId="0"/>
  </sheetViews>
  <sheetFormatPr defaultColWidth="9.08984375" defaultRowHeight="12" x14ac:dyDescent="0.3"/>
  <cols>
    <col min="1" max="1" width="9.08984375" style="4"/>
    <col min="2" max="2" width="24.54296875" style="4" customWidth="1"/>
    <col min="3" max="7" width="9.54296875" style="4" customWidth="1"/>
    <col min="8" max="8" width="1.7265625" style="4" customWidth="1"/>
    <col min="9" max="16384" width="9.08984375" style="4"/>
  </cols>
  <sheetData>
    <row r="2" spans="2:8" x14ac:dyDescent="0.3">
      <c r="B2" s="78" t="s">
        <v>75</v>
      </c>
      <c r="C2" s="80" t="s">
        <v>69</v>
      </c>
      <c r="D2" s="80" t="s">
        <v>70</v>
      </c>
      <c r="E2" s="80" t="s">
        <v>71</v>
      </c>
      <c r="F2" s="80" t="s">
        <v>72</v>
      </c>
      <c r="G2" s="80" t="s">
        <v>73</v>
      </c>
    </row>
    <row r="3" spans="2:8" x14ac:dyDescent="0.3">
      <c r="B3" s="79" t="s">
        <v>144</v>
      </c>
      <c r="C3" s="31">
        <v>0</v>
      </c>
      <c r="D3" s="31">
        <v>0.02</v>
      </c>
      <c r="E3" s="31">
        <v>4.9299999999999997E-2</v>
      </c>
      <c r="F3" s="31">
        <v>2.2499999999999999E-2</v>
      </c>
      <c r="G3" s="31">
        <v>6.7000000000000002E-3</v>
      </c>
    </row>
    <row r="4" spans="2:8" x14ac:dyDescent="0.3">
      <c r="B4" s="150" t="s">
        <v>78</v>
      </c>
      <c r="C4" s="33">
        <v>0</v>
      </c>
      <c r="D4" s="31">
        <v>0.01</v>
      </c>
      <c r="E4" s="31">
        <v>1.4999999999999999E-2</v>
      </c>
      <c r="F4" s="31">
        <v>0.02</v>
      </c>
      <c r="G4" s="31">
        <v>0.03</v>
      </c>
    </row>
    <row r="5" spans="2:8" x14ac:dyDescent="0.3">
      <c r="B5" s="150" t="s">
        <v>100</v>
      </c>
      <c r="C5" s="31">
        <v>0.01</v>
      </c>
      <c r="D5" s="31">
        <v>0.01</v>
      </c>
      <c r="E5" s="31">
        <v>0.01</v>
      </c>
      <c r="F5" s="31">
        <v>0.01</v>
      </c>
      <c r="G5" s="31">
        <v>0.01</v>
      </c>
    </row>
    <row r="6" spans="2:8" x14ac:dyDescent="0.3">
      <c r="B6" s="150" t="s">
        <v>76</v>
      </c>
      <c r="C6" s="31">
        <v>0</v>
      </c>
      <c r="D6" s="31">
        <v>0.04</v>
      </c>
      <c r="E6" s="31">
        <v>0.04</v>
      </c>
      <c r="F6" s="31">
        <v>0.04</v>
      </c>
      <c r="G6" s="31">
        <v>0.04</v>
      </c>
    </row>
    <row r="7" spans="2:8" x14ac:dyDescent="0.3">
      <c r="B7" s="150" t="s">
        <v>77</v>
      </c>
      <c r="C7" s="31">
        <v>0.1</v>
      </c>
      <c r="D7" s="31">
        <v>0.1</v>
      </c>
      <c r="E7" s="31">
        <v>0.1</v>
      </c>
      <c r="F7" s="31">
        <v>0.1</v>
      </c>
      <c r="G7" s="31">
        <v>0.1</v>
      </c>
    </row>
    <row r="8" spans="2:8" ht="12.5" thickBot="1" x14ac:dyDescent="0.35">
      <c r="C8" s="15"/>
    </row>
    <row r="9" spans="2:8" ht="15" customHeight="1" thickTop="1" thickBot="1" x14ac:dyDescent="0.35">
      <c r="B9" s="411" t="s">
        <v>3</v>
      </c>
      <c r="C9" s="412"/>
      <c r="D9" s="412"/>
      <c r="E9" s="412"/>
      <c r="F9" s="412"/>
      <c r="G9" s="412"/>
      <c r="H9" s="413"/>
    </row>
    <row r="10" spans="2:8" ht="12" customHeight="1" thickTop="1" x14ac:dyDescent="0.3">
      <c r="B10" s="207"/>
      <c r="C10" s="208"/>
      <c r="D10" s="208"/>
      <c r="E10" s="208"/>
      <c r="F10" s="208"/>
      <c r="G10" s="208"/>
      <c r="H10" s="209"/>
    </row>
    <row r="11" spans="2:8" ht="12" customHeight="1" x14ac:dyDescent="0.3">
      <c r="B11" s="71"/>
      <c r="C11" s="72" t="s">
        <v>69</v>
      </c>
      <c r="D11" s="72" t="s">
        <v>70</v>
      </c>
      <c r="E11" s="72" t="s">
        <v>71</v>
      </c>
      <c r="F11" s="72" t="s">
        <v>72</v>
      </c>
      <c r="G11" s="72" t="s">
        <v>73</v>
      </c>
      <c r="H11" s="65"/>
    </row>
    <row r="12" spans="2:8" x14ac:dyDescent="0.3">
      <c r="B12" s="77" t="s">
        <v>16</v>
      </c>
      <c r="C12" s="91"/>
      <c r="D12" s="91"/>
      <c r="E12" s="91"/>
      <c r="F12" s="91"/>
      <c r="G12" s="91"/>
      <c r="H12" s="65"/>
    </row>
    <row r="13" spans="2:8" x14ac:dyDescent="0.3">
      <c r="B13" s="89"/>
      <c r="C13" s="92"/>
      <c r="D13" s="92"/>
      <c r="E13" s="92"/>
      <c r="F13" s="92"/>
      <c r="G13" s="72"/>
      <c r="H13" s="65"/>
    </row>
    <row r="14" spans="2:8" x14ac:dyDescent="0.3">
      <c r="B14" s="75" t="s">
        <v>8</v>
      </c>
      <c r="C14" s="74"/>
      <c r="D14" s="74"/>
      <c r="E14" s="74"/>
      <c r="F14" s="74"/>
      <c r="G14" s="105"/>
      <c r="H14" s="65"/>
    </row>
    <row r="15" spans="2:8" x14ac:dyDescent="0.3">
      <c r="B15" s="83" t="s">
        <v>2</v>
      </c>
      <c r="C15" s="168">
        <f>'Fig 5.10'!C15</f>
        <v>0</v>
      </c>
      <c r="D15" s="168">
        <f>'Fig 5.10'!D15</f>
        <v>0</v>
      </c>
      <c r="E15" s="168">
        <f>'Fig 5.10'!E15</f>
        <v>0</v>
      </c>
      <c r="F15" s="168">
        <f>'Fig 5.10'!F15</f>
        <v>0</v>
      </c>
      <c r="G15" s="180">
        <f>'Fig 5.10'!G15</f>
        <v>0</v>
      </c>
      <c r="H15" s="65"/>
    </row>
    <row r="16" spans="2:8" x14ac:dyDescent="0.3">
      <c r="B16" s="83" t="s">
        <v>4</v>
      </c>
      <c r="C16" s="175">
        <f>'Fig 5.10'!C16</f>
        <v>0</v>
      </c>
      <c r="D16" s="175">
        <f>'Fig 5.10'!D16</f>
        <v>0</v>
      </c>
      <c r="E16" s="175">
        <f>'Fig 5.10'!E16</f>
        <v>0</v>
      </c>
      <c r="F16" s="175">
        <f>'Fig 5.10'!F16</f>
        <v>0</v>
      </c>
      <c r="G16" s="201">
        <f>'Fig 5.10'!G16</f>
        <v>0</v>
      </c>
      <c r="H16" s="65"/>
    </row>
    <row r="17" spans="2:8" x14ac:dyDescent="0.3">
      <c r="B17" s="83" t="s">
        <v>5</v>
      </c>
      <c r="C17" s="168">
        <f>'Fig 5.10'!C17</f>
        <v>0</v>
      </c>
      <c r="D17" s="168">
        <f>'Fig 5.10'!D17</f>
        <v>0</v>
      </c>
      <c r="E17" s="168">
        <f>'Fig 5.10'!E17</f>
        <v>0</v>
      </c>
      <c r="F17" s="168">
        <f>'Fig 5.10'!F17</f>
        <v>0</v>
      </c>
      <c r="G17" s="192">
        <f>'Fig 5.10'!G17</f>
        <v>0</v>
      </c>
      <c r="H17" s="65"/>
    </row>
    <row r="18" spans="2:8" x14ac:dyDescent="0.3">
      <c r="B18" s="83" t="s">
        <v>6</v>
      </c>
      <c r="C18" s="175">
        <f>'Fig 5.10'!C18</f>
        <v>0</v>
      </c>
      <c r="D18" s="175">
        <f>'Fig 5.10'!D18</f>
        <v>0</v>
      </c>
      <c r="E18" s="175">
        <f>'Fig 5.10'!E18</f>
        <v>0</v>
      </c>
      <c r="F18" s="175">
        <f>'Fig 5.10'!F18</f>
        <v>0</v>
      </c>
      <c r="G18" s="201">
        <f>'Fig 5.10'!G18</f>
        <v>0</v>
      </c>
      <c r="H18" s="65"/>
    </row>
    <row r="19" spans="2:8" x14ac:dyDescent="0.3">
      <c r="B19" s="83" t="s">
        <v>7</v>
      </c>
      <c r="C19" s="168">
        <f>'Fig 5.10'!C19</f>
        <v>0</v>
      </c>
      <c r="D19" s="168">
        <f>'Fig 5.10'!D19</f>
        <v>0</v>
      </c>
      <c r="E19" s="168">
        <f>'Fig 5.10'!E19</f>
        <v>0</v>
      </c>
      <c r="F19" s="168">
        <f>'Fig 5.10'!F19</f>
        <v>0</v>
      </c>
      <c r="G19" s="192">
        <f>'Fig 5.10'!G19</f>
        <v>0</v>
      </c>
      <c r="H19" s="65"/>
    </row>
    <row r="20" spans="2:8" x14ac:dyDescent="0.3">
      <c r="B20" s="71"/>
      <c r="C20" s="168"/>
      <c r="D20" s="168"/>
      <c r="E20" s="168"/>
      <c r="F20" s="168"/>
      <c r="G20" s="192"/>
      <c r="H20" s="65"/>
    </row>
    <row r="21" spans="2:8" x14ac:dyDescent="0.3">
      <c r="B21" s="75" t="s">
        <v>9</v>
      </c>
      <c r="C21" s="168"/>
      <c r="D21" s="168"/>
      <c r="E21" s="168"/>
      <c r="F21" s="168"/>
      <c r="G21" s="192"/>
      <c r="H21" s="65"/>
    </row>
    <row r="22" spans="2:8" x14ac:dyDescent="0.3">
      <c r="B22" s="83" t="s">
        <v>10</v>
      </c>
      <c r="C22" s="168">
        <f>'Fig 5.10'!C22</f>
        <v>0</v>
      </c>
      <c r="D22" s="168">
        <f>'Fig 5.10'!D22</f>
        <v>0</v>
      </c>
      <c r="E22" s="168">
        <f>'Fig 5.10'!E22</f>
        <v>0</v>
      </c>
      <c r="F22" s="168">
        <f>'Fig 5.10'!F22</f>
        <v>0</v>
      </c>
      <c r="G22" s="192">
        <f>'Fig 5.10'!G22</f>
        <v>0</v>
      </c>
      <c r="H22" s="65"/>
    </row>
    <row r="23" spans="2:8" x14ac:dyDescent="0.3">
      <c r="B23" s="83" t="s">
        <v>11</v>
      </c>
      <c r="C23" s="168">
        <f>'Fig 5.10'!C23</f>
        <v>0</v>
      </c>
      <c r="D23" s="168">
        <f>'Fig 5.10'!D23</f>
        <v>0</v>
      </c>
      <c r="E23" s="168">
        <f>'Fig 5.10'!E23</f>
        <v>0</v>
      </c>
      <c r="F23" s="168">
        <f>'Fig 5.10'!F23</f>
        <v>0</v>
      </c>
      <c r="G23" s="192">
        <f>'Fig 5.10'!G23</f>
        <v>0</v>
      </c>
      <c r="H23" s="65"/>
    </row>
    <row r="24" spans="2:8" x14ac:dyDescent="0.3">
      <c r="B24" s="71"/>
      <c r="C24" s="168"/>
      <c r="D24" s="168"/>
      <c r="E24" s="168"/>
      <c r="F24" s="168"/>
      <c r="G24" s="192"/>
      <c r="H24" s="65"/>
    </row>
    <row r="25" spans="2:8" x14ac:dyDescent="0.3">
      <c r="B25" s="83" t="s">
        <v>12</v>
      </c>
      <c r="C25" s="168">
        <f>'Fig 5.10'!C25</f>
        <v>0</v>
      </c>
      <c r="D25" s="168">
        <f>'Fig 5.10'!D25</f>
        <v>0</v>
      </c>
      <c r="E25" s="168">
        <f>'Fig 5.10'!E25</f>
        <v>0</v>
      </c>
      <c r="F25" s="168">
        <f>'Fig 5.10'!F25</f>
        <v>0</v>
      </c>
      <c r="G25" s="192">
        <f>'Fig 5.10'!G25</f>
        <v>0</v>
      </c>
      <c r="H25" s="65"/>
    </row>
    <row r="26" spans="2:8" x14ac:dyDescent="0.3">
      <c r="B26" s="71"/>
      <c r="C26" s="168"/>
      <c r="D26" s="168"/>
      <c r="E26" s="168"/>
      <c r="F26" s="168"/>
      <c r="G26" s="192"/>
      <c r="H26" s="65"/>
    </row>
    <row r="27" spans="2:8" x14ac:dyDescent="0.3">
      <c r="B27" s="83" t="s">
        <v>13</v>
      </c>
      <c r="C27" s="168">
        <f>'Fig 5.10'!C27</f>
        <v>0</v>
      </c>
      <c r="D27" s="168">
        <f>'Fig 5.10'!D27</f>
        <v>0</v>
      </c>
      <c r="E27" s="168">
        <f>'Fig 5.10'!E27</f>
        <v>0</v>
      </c>
      <c r="F27" s="168">
        <f>'Fig 5.10'!F27</f>
        <v>0</v>
      </c>
      <c r="G27" s="192">
        <f>'Fig 5.10'!G27</f>
        <v>0</v>
      </c>
      <c r="H27" s="65"/>
    </row>
    <row r="28" spans="2:8" x14ac:dyDescent="0.3">
      <c r="B28" s="83" t="s">
        <v>14</v>
      </c>
      <c r="C28" s="175">
        <f>'Fig 5.10'!C28</f>
        <v>0</v>
      </c>
      <c r="D28" s="175">
        <f>'Fig 5.10'!D28</f>
        <v>0</v>
      </c>
      <c r="E28" s="175">
        <f>'Fig 5.10'!E28</f>
        <v>0</v>
      </c>
      <c r="F28" s="175">
        <f>'Fig 5.10'!F28</f>
        <v>0</v>
      </c>
      <c r="G28" s="201">
        <f>'Fig 5.10'!G28</f>
        <v>0</v>
      </c>
      <c r="H28" s="65"/>
    </row>
    <row r="29" spans="2:8" x14ac:dyDescent="0.3">
      <c r="B29" s="83" t="s">
        <v>15</v>
      </c>
      <c r="C29" s="168">
        <f>'Fig 5.10'!C29</f>
        <v>0</v>
      </c>
      <c r="D29" s="168">
        <f>'Fig 5.10'!D29</f>
        <v>0</v>
      </c>
      <c r="E29" s="168">
        <f>'Fig 5.10'!E29</f>
        <v>0</v>
      </c>
      <c r="F29" s="168">
        <f>'Fig 5.10'!F29</f>
        <v>0</v>
      </c>
      <c r="G29" s="192">
        <f>'Fig 5.10'!G29</f>
        <v>0</v>
      </c>
      <c r="H29" s="65"/>
    </row>
    <row r="30" spans="2:8" x14ac:dyDescent="0.3">
      <c r="B30" s="71"/>
      <c r="C30" s="168"/>
      <c r="D30" s="168"/>
      <c r="E30" s="168"/>
      <c r="F30" s="168"/>
      <c r="G30" s="192"/>
      <c r="H30" s="65"/>
    </row>
    <row r="31" spans="2:8" x14ac:dyDescent="0.3">
      <c r="B31" s="77" t="s">
        <v>17</v>
      </c>
      <c r="C31" s="168"/>
      <c r="D31" s="168"/>
      <c r="E31" s="168"/>
      <c r="F31" s="168"/>
      <c r="G31" s="192"/>
      <c r="H31" s="65"/>
    </row>
    <row r="32" spans="2:8" x14ac:dyDescent="0.3">
      <c r="B32" s="89"/>
      <c r="C32" s="168"/>
      <c r="D32" s="168"/>
      <c r="E32" s="168"/>
      <c r="F32" s="168"/>
      <c r="G32" s="192"/>
      <c r="H32" s="65"/>
    </row>
    <row r="33" spans="2:8" x14ac:dyDescent="0.3">
      <c r="B33" s="75" t="s">
        <v>18</v>
      </c>
      <c r="C33" s="168"/>
      <c r="D33" s="168"/>
      <c r="E33" s="168"/>
      <c r="F33" s="168"/>
      <c r="G33" s="192"/>
      <c r="H33" s="65"/>
    </row>
    <row r="34" spans="2:8" x14ac:dyDescent="0.3">
      <c r="B34" s="83" t="s">
        <v>19</v>
      </c>
      <c r="C34" s="168">
        <f>'Fig 5.10'!C34</f>
        <v>0</v>
      </c>
      <c r="D34" s="168">
        <f>'Fig 5.10'!D34</f>
        <v>0</v>
      </c>
      <c r="E34" s="168">
        <f>'Fig 5.10'!E34</f>
        <v>0</v>
      </c>
      <c r="F34" s="168">
        <f>'Fig 5.10'!F34</f>
        <v>0</v>
      </c>
      <c r="G34" s="192">
        <f>'Fig 5.10'!G34</f>
        <v>0</v>
      </c>
      <c r="H34" s="65"/>
    </row>
    <row r="35" spans="2:8" x14ac:dyDescent="0.3">
      <c r="B35" s="90" t="s">
        <v>20</v>
      </c>
      <c r="C35" s="168">
        <f>'Fig 5.10'!C35</f>
        <v>0</v>
      </c>
      <c r="D35" s="168">
        <f>'Fig 5.10'!D35</f>
        <v>0</v>
      </c>
      <c r="E35" s="168">
        <f>'Fig 5.10'!E35</f>
        <v>0</v>
      </c>
      <c r="F35" s="168">
        <f>'Fig 5.10'!F35</f>
        <v>0</v>
      </c>
      <c r="G35" s="192">
        <f>'Fig 5.10'!G35</f>
        <v>0</v>
      </c>
      <c r="H35" s="65"/>
    </row>
    <row r="36" spans="2:8" x14ac:dyDescent="0.3">
      <c r="B36" s="71"/>
      <c r="C36" s="168"/>
      <c r="D36" s="168"/>
      <c r="E36" s="168"/>
      <c r="F36" s="168"/>
      <c r="G36" s="192"/>
      <c r="H36" s="65"/>
    </row>
    <row r="37" spans="2:8" x14ac:dyDescent="0.3">
      <c r="B37" s="75" t="s">
        <v>22</v>
      </c>
      <c r="C37" s="168"/>
      <c r="D37" s="168"/>
      <c r="E37" s="168"/>
      <c r="F37" s="168"/>
      <c r="G37" s="192"/>
      <c r="H37" s="65"/>
    </row>
    <row r="38" spans="2:8" x14ac:dyDescent="0.3">
      <c r="B38" s="83" t="s">
        <v>23</v>
      </c>
      <c r="C38" s="168">
        <f>'Fig 5.10'!C38</f>
        <v>0</v>
      </c>
      <c r="D38" s="168">
        <f>'Fig 5.10'!D38</f>
        <v>0</v>
      </c>
      <c r="E38" s="168">
        <f>'Fig 5.10'!E38</f>
        <v>0</v>
      </c>
      <c r="F38" s="168">
        <f>'Fig 5.10'!F38</f>
        <v>0</v>
      </c>
      <c r="G38" s="192">
        <f>'Fig 5.10'!G38</f>
        <v>0</v>
      </c>
      <c r="H38" s="65"/>
    </row>
    <row r="39" spans="2:8" x14ac:dyDescent="0.3">
      <c r="B39" s="83" t="s">
        <v>24</v>
      </c>
      <c r="C39" s="168">
        <f>'Fig 5.10'!C39</f>
        <v>0</v>
      </c>
      <c r="D39" s="168">
        <f>'Fig 5.10'!D39</f>
        <v>0</v>
      </c>
      <c r="E39" s="168">
        <f>'Fig 5.10'!E39</f>
        <v>0</v>
      </c>
      <c r="F39" s="168">
        <f>'Fig 5.10'!F39</f>
        <v>0</v>
      </c>
      <c r="G39" s="192">
        <f>'Fig 5.10'!G39</f>
        <v>0</v>
      </c>
      <c r="H39" s="65"/>
    </row>
    <row r="40" spans="2:8" x14ac:dyDescent="0.3">
      <c r="B40" s="83" t="s">
        <v>25</v>
      </c>
      <c r="C40" s="168">
        <f>'Fig 5.10'!C40</f>
        <v>0</v>
      </c>
      <c r="D40" s="168">
        <f>'Fig 5.10'!D40</f>
        <v>0</v>
      </c>
      <c r="E40" s="168">
        <f>'Fig 5.10'!E40</f>
        <v>0</v>
      </c>
      <c r="F40" s="168">
        <f>'Fig 5.10'!F40</f>
        <v>0</v>
      </c>
      <c r="G40" s="192">
        <f>'Fig 5.10'!G40</f>
        <v>0</v>
      </c>
      <c r="H40" s="65"/>
    </row>
    <row r="41" spans="2:8" x14ac:dyDescent="0.3">
      <c r="B41" s="76"/>
      <c r="C41" s="168"/>
      <c r="D41" s="168"/>
      <c r="E41" s="168"/>
      <c r="F41" s="168"/>
      <c r="G41" s="192"/>
      <c r="H41" s="65"/>
    </row>
    <row r="42" spans="2:8" x14ac:dyDescent="0.3">
      <c r="B42" s="90" t="s">
        <v>21</v>
      </c>
      <c r="C42" s="180">
        <f>'Fig 5.10'!C42</f>
        <v>0</v>
      </c>
      <c r="D42" s="180">
        <f>'Fig 5.10'!D42</f>
        <v>0</v>
      </c>
      <c r="E42" s="180">
        <f>'Fig 5.10'!E42</f>
        <v>0</v>
      </c>
      <c r="F42" s="180">
        <f>'Fig 5.10'!F42</f>
        <v>0</v>
      </c>
      <c r="G42" s="180">
        <f>'Fig 5.10'!G42</f>
        <v>0</v>
      </c>
      <c r="H42" s="65"/>
    </row>
    <row r="43" spans="2:8" x14ac:dyDescent="0.3">
      <c r="B43" s="89"/>
      <c r="C43" s="168"/>
      <c r="D43" s="168"/>
      <c r="E43" s="168"/>
      <c r="F43" s="168"/>
      <c r="G43" s="192"/>
      <c r="H43" s="65"/>
    </row>
    <row r="44" spans="2:8" ht="12" customHeight="1" x14ac:dyDescent="0.3">
      <c r="B44" s="90" t="s">
        <v>101</v>
      </c>
      <c r="C44" s="180">
        <f>'Fig 5.10'!C44</f>
        <v>0</v>
      </c>
      <c r="D44" s="180">
        <f>'Fig 5.10'!D44</f>
        <v>0</v>
      </c>
      <c r="E44" s="180">
        <f>'Fig 5.10'!E44</f>
        <v>0</v>
      </c>
      <c r="F44" s="180">
        <f>'Fig 5.10'!F44</f>
        <v>0</v>
      </c>
      <c r="G44" s="180">
        <f>'Fig 5.10'!G44</f>
        <v>0</v>
      </c>
      <c r="H44" s="65"/>
    </row>
    <row r="45" spans="2:8" ht="12" customHeight="1" x14ac:dyDescent="0.3">
      <c r="B45" s="71"/>
      <c r="C45" s="168"/>
      <c r="D45" s="168"/>
      <c r="E45" s="168"/>
      <c r="F45" s="168"/>
      <c r="G45" s="192"/>
      <c r="H45" s="65"/>
    </row>
    <row r="46" spans="2:8" ht="12" customHeight="1" x14ac:dyDescent="0.3">
      <c r="B46" s="77" t="s">
        <v>27</v>
      </c>
      <c r="C46" s="168"/>
      <c r="D46" s="168"/>
      <c r="E46" s="168"/>
      <c r="F46" s="168"/>
      <c r="G46" s="192"/>
      <c r="H46" s="65"/>
    </row>
    <row r="47" spans="2:8" ht="12" customHeight="1" x14ac:dyDescent="0.3">
      <c r="B47" s="71"/>
      <c r="C47" s="168"/>
      <c r="D47" s="168"/>
      <c r="E47" s="168"/>
      <c r="F47" s="168"/>
      <c r="G47" s="192"/>
      <c r="H47" s="65"/>
    </row>
    <row r="48" spans="2:8" ht="12" customHeight="1" x14ac:dyDescent="0.3">
      <c r="B48" s="77" t="s">
        <v>28</v>
      </c>
      <c r="C48" s="271"/>
      <c r="D48" s="271"/>
      <c r="E48" s="271"/>
      <c r="F48" s="271"/>
      <c r="G48" s="272"/>
      <c r="H48" s="65"/>
    </row>
    <row r="49" spans="2:8" ht="12" customHeight="1" x14ac:dyDescent="0.3">
      <c r="B49" s="77" t="s">
        <v>29</v>
      </c>
      <c r="C49" s="271"/>
      <c r="D49" s="271"/>
      <c r="E49" s="271"/>
      <c r="F49" s="271"/>
      <c r="G49" s="272"/>
      <c r="H49" s="65"/>
    </row>
    <row r="50" spans="2:8" ht="12" customHeight="1" x14ac:dyDescent="0.3">
      <c r="B50" s="77" t="s">
        <v>102</v>
      </c>
      <c r="C50" s="257"/>
      <c r="D50" s="257"/>
      <c r="E50" s="257"/>
      <c r="F50" s="257"/>
      <c r="G50" s="258"/>
      <c r="H50" s="65"/>
    </row>
    <row r="51" spans="2:8" ht="12" customHeight="1" x14ac:dyDescent="0.3">
      <c r="B51" s="83"/>
      <c r="C51" s="168"/>
      <c r="D51" s="168"/>
      <c r="E51" s="168"/>
      <c r="F51" s="168"/>
      <c r="G51" s="192"/>
      <c r="H51" s="65"/>
    </row>
    <row r="52" spans="2:8" ht="20.25" customHeight="1" thickBot="1" x14ac:dyDescent="0.35">
      <c r="B52" s="94" t="s">
        <v>105</v>
      </c>
      <c r="C52" s="273"/>
      <c r="D52" s="273"/>
      <c r="E52" s="273"/>
      <c r="F52" s="273"/>
      <c r="G52" s="273"/>
      <c r="H52" s="202"/>
    </row>
    <row r="53" spans="2:8" ht="12.5" thickTop="1" x14ac:dyDescent="0.3">
      <c r="G53" s="41"/>
    </row>
    <row r="54" spans="2:8" x14ac:dyDescent="0.3">
      <c r="G54" s="41"/>
    </row>
    <row r="55" spans="2:8" x14ac:dyDescent="0.3">
      <c r="G55" s="41"/>
    </row>
    <row r="56" spans="2:8" x14ac:dyDescent="0.3">
      <c r="G56" s="41"/>
    </row>
    <row r="57" spans="2:8" x14ac:dyDescent="0.3">
      <c r="G57" s="41"/>
    </row>
    <row r="58" spans="2:8" x14ac:dyDescent="0.3">
      <c r="G58" s="41"/>
    </row>
    <row r="59" spans="2:8" x14ac:dyDescent="0.3">
      <c r="G59" s="41"/>
    </row>
    <row r="60" spans="2:8" x14ac:dyDescent="0.3">
      <c r="G60" s="41"/>
    </row>
    <row r="61" spans="2:8" x14ac:dyDescent="0.3">
      <c r="G61" s="41"/>
    </row>
    <row r="62" spans="2:8" x14ac:dyDescent="0.3">
      <c r="G62" s="41"/>
    </row>
    <row r="63" spans="2:8" x14ac:dyDescent="0.3">
      <c r="G63" s="41"/>
    </row>
    <row r="64" spans="2:8" x14ac:dyDescent="0.3">
      <c r="G64" s="41"/>
    </row>
    <row r="65" spans="7:7" x14ac:dyDescent="0.3">
      <c r="G65" s="41"/>
    </row>
    <row r="66" spans="7:7" x14ac:dyDescent="0.3">
      <c r="G66" s="41"/>
    </row>
    <row r="67" spans="7:7" x14ac:dyDescent="0.3">
      <c r="G67" s="41"/>
    </row>
    <row r="68" spans="7:7" x14ac:dyDescent="0.3">
      <c r="G68" s="41"/>
    </row>
  </sheetData>
  <mergeCells count="1">
    <mergeCell ref="B9:H9"/>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E10E6-470A-4835-ADC7-901F75298635}">
  <dimension ref="B2:R29"/>
  <sheetViews>
    <sheetView zoomScaleNormal="100" workbookViewId="0">
      <selection activeCell="A11" sqref="A11"/>
    </sheetView>
  </sheetViews>
  <sheetFormatPr defaultColWidth="9.08984375" defaultRowHeight="12" x14ac:dyDescent="0.3"/>
  <cols>
    <col min="1" max="1" width="9.08984375" style="4"/>
    <col min="2" max="2" width="21.453125" style="4" customWidth="1"/>
    <col min="3" max="3" width="9.54296875" style="26" customWidth="1"/>
    <col min="4" max="4" width="9.54296875" style="25" customWidth="1"/>
    <col min="5" max="7" width="9.54296875" style="26" customWidth="1"/>
    <col min="8" max="8" width="1.7265625" style="4" customWidth="1"/>
    <col min="9" max="16384" width="9.08984375" style="4"/>
  </cols>
  <sheetData>
    <row r="2" spans="2:18" x14ac:dyDescent="0.3">
      <c r="B2" s="149" t="s">
        <v>75</v>
      </c>
    </row>
    <row r="3" spans="2:18" x14ac:dyDescent="0.3">
      <c r="B3" s="414" t="s">
        <v>55</v>
      </c>
      <c r="C3" s="414"/>
      <c r="D3" s="414"/>
    </row>
    <row r="4" spans="2:18" x14ac:dyDescent="0.3">
      <c r="B4" s="150"/>
      <c r="C4" s="239" t="s">
        <v>142</v>
      </c>
      <c r="D4" s="239" t="s">
        <v>139</v>
      </c>
    </row>
    <row r="5" spans="2:18" x14ac:dyDescent="0.3">
      <c r="B5" s="240" t="s">
        <v>37</v>
      </c>
      <c r="C5" s="241">
        <v>0.2</v>
      </c>
      <c r="D5" s="239" t="s">
        <v>140</v>
      </c>
    </row>
    <row r="6" spans="2:18" x14ac:dyDescent="0.3">
      <c r="B6" s="240" t="s">
        <v>115</v>
      </c>
      <c r="C6" s="241">
        <v>0.5</v>
      </c>
      <c r="D6" s="242">
        <v>39</v>
      </c>
    </row>
    <row r="7" spans="2:18" x14ac:dyDescent="0.3">
      <c r="B7" s="240" t="s">
        <v>116</v>
      </c>
      <c r="C7" s="241">
        <v>0.2</v>
      </c>
      <c r="D7" s="242">
        <v>7</v>
      </c>
    </row>
    <row r="8" spans="2:18" x14ac:dyDescent="0.3">
      <c r="B8" s="240" t="s">
        <v>117</v>
      </c>
      <c r="C8" s="241">
        <v>0.1</v>
      </c>
      <c r="D8" s="242">
        <v>3</v>
      </c>
    </row>
    <row r="9" spans="2:18" x14ac:dyDescent="0.3">
      <c r="B9" s="243"/>
      <c r="C9" s="244">
        <f>SUM(C5:C8)</f>
        <v>0.99999999999999989</v>
      </c>
      <c r="D9" s="26"/>
    </row>
    <row r="10" spans="2:18" ht="12.5" thickBot="1" x14ac:dyDescent="0.35">
      <c r="B10" s="245"/>
    </row>
    <row r="11" spans="2:18" s="95" customFormat="1" ht="15" customHeight="1" thickTop="1" thickBot="1" x14ac:dyDescent="0.4">
      <c r="B11" s="411" t="s">
        <v>120</v>
      </c>
      <c r="C11" s="412"/>
      <c r="D11" s="412"/>
      <c r="E11" s="412"/>
      <c r="F11" s="412"/>
      <c r="G11" s="412"/>
      <c r="H11" s="413"/>
      <c r="K11" s="96"/>
      <c r="L11" s="96"/>
      <c r="M11" s="96"/>
      <c r="N11" s="96"/>
      <c r="O11" s="96"/>
      <c r="P11" s="96"/>
      <c r="Q11" s="96"/>
      <c r="R11" s="96"/>
    </row>
    <row r="12" spans="2:18" ht="12.5" thickTop="1" x14ac:dyDescent="0.3">
      <c r="B12" s="71"/>
      <c r="C12" s="72"/>
      <c r="D12" s="72"/>
      <c r="E12" s="72"/>
      <c r="F12" s="72"/>
      <c r="G12" s="185"/>
      <c r="H12" s="65"/>
      <c r="K12" s="16"/>
      <c r="L12" s="16"/>
      <c r="M12" s="16"/>
      <c r="N12" s="16"/>
      <c r="O12" s="16"/>
      <c r="P12" s="16"/>
      <c r="Q12" s="16"/>
      <c r="R12" s="16"/>
    </row>
    <row r="13" spans="2:18" x14ac:dyDescent="0.3">
      <c r="B13" s="77" t="s">
        <v>31</v>
      </c>
      <c r="C13" s="91"/>
      <c r="D13" s="91"/>
      <c r="E13" s="91"/>
      <c r="F13" s="91"/>
      <c r="G13" s="91"/>
      <c r="H13" s="65"/>
      <c r="K13" s="17"/>
      <c r="L13" s="16"/>
      <c r="M13" s="16"/>
      <c r="N13" s="16"/>
      <c r="O13" s="16"/>
      <c r="P13" s="16"/>
      <c r="Q13" s="16"/>
      <c r="R13" s="16"/>
    </row>
    <row r="14" spans="2:18" ht="3.75" customHeight="1" x14ac:dyDescent="0.3">
      <c r="B14" s="99"/>
      <c r="C14" s="100"/>
      <c r="D14" s="100"/>
      <c r="E14" s="100"/>
      <c r="F14" s="100"/>
      <c r="G14" s="100"/>
      <c r="H14" s="65"/>
      <c r="K14" s="16"/>
      <c r="L14" s="16"/>
      <c r="M14" s="16"/>
      <c r="N14" s="16"/>
      <c r="O14" s="16"/>
      <c r="P14" s="16"/>
      <c r="Q14" s="16"/>
      <c r="R14" s="16"/>
    </row>
    <row r="15" spans="2:18" x14ac:dyDescent="0.3">
      <c r="B15" s="98" t="s">
        <v>48</v>
      </c>
      <c r="C15" s="296"/>
      <c r="D15" s="102"/>
      <c r="E15" s="103"/>
      <c r="F15" s="103"/>
      <c r="G15" s="103"/>
      <c r="H15" s="65"/>
      <c r="K15" s="16"/>
      <c r="L15" s="16"/>
      <c r="M15" s="16"/>
      <c r="N15" s="18"/>
      <c r="O15" s="16"/>
      <c r="P15" s="16"/>
      <c r="Q15" s="16"/>
      <c r="R15" s="16"/>
    </row>
    <row r="16" spans="2:18" x14ac:dyDescent="0.3">
      <c r="B16" s="415" t="s">
        <v>141</v>
      </c>
      <c r="C16" s="416"/>
      <c r="D16" s="102"/>
      <c r="E16" s="103"/>
      <c r="F16" s="103"/>
      <c r="G16" s="103"/>
      <c r="H16" s="65"/>
      <c r="K16" s="19"/>
      <c r="L16" s="16"/>
      <c r="M16" s="16"/>
      <c r="N16" s="18"/>
      <c r="O16" s="16"/>
      <c r="P16" s="16"/>
      <c r="Q16" s="16"/>
      <c r="R16" s="16"/>
    </row>
    <row r="17" spans="2:18" x14ac:dyDescent="0.3">
      <c r="B17" s="107" t="s">
        <v>33</v>
      </c>
      <c r="C17" s="297"/>
      <c r="D17" s="102"/>
      <c r="E17" s="103"/>
      <c r="F17" s="103"/>
      <c r="G17" s="103"/>
      <c r="H17" s="65"/>
      <c r="K17" s="20"/>
      <c r="L17" s="16"/>
      <c r="M17" s="16"/>
      <c r="N17" s="18"/>
      <c r="O17" s="16"/>
      <c r="P17" s="16"/>
      <c r="Q17" s="16"/>
      <c r="R17" s="16"/>
    </row>
    <row r="18" spans="2:18" x14ac:dyDescent="0.3">
      <c r="B18" s="107" t="s">
        <v>34</v>
      </c>
      <c r="C18" s="297"/>
      <c r="D18" s="102"/>
      <c r="E18" s="103"/>
      <c r="F18" s="103"/>
      <c r="G18" s="103"/>
      <c r="H18" s="65"/>
      <c r="K18" s="20"/>
      <c r="L18" s="16"/>
      <c r="M18" s="16"/>
      <c r="N18" s="18"/>
      <c r="O18" s="16"/>
      <c r="P18" s="16"/>
      <c r="Q18" s="16"/>
      <c r="R18" s="16"/>
    </row>
    <row r="19" spans="2:18" x14ac:dyDescent="0.3">
      <c r="B19" s="107" t="s">
        <v>35</v>
      </c>
      <c r="C19" s="297"/>
      <c r="D19" s="102"/>
      <c r="E19" s="103"/>
      <c r="F19" s="103"/>
      <c r="G19" s="103"/>
      <c r="H19" s="65"/>
      <c r="K19" s="20"/>
      <c r="L19" s="16"/>
      <c r="M19" s="16"/>
      <c r="N19" s="18"/>
      <c r="O19" s="16"/>
      <c r="P19" s="16"/>
      <c r="Q19" s="16"/>
      <c r="R19" s="16"/>
    </row>
    <row r="20" spans="2:18" x14ac:dyDescent="0.3">
      <c r="B20" s="107" t="s">
        <v>36</v>
      </c>
      <c r="C20" s="297"/>
      <c r="D20" s="102"/>
      <c r="E20" s="103"/>
      <c r="F20" s="103"/>
      <c r="G20" s="103"/>
      <c r="H20" s="65"/>
      <c r="K20" s="20"/>
      <c r="L20" s="16"/>
      <c r="M20" s="16"/>
      <c r="N20" s="18"/>
      <c r="O20" s="16"/>
      <c r="P20" s="16"/>
      <c r="Q20" s="16"/>
      <c r="R20" s="16"/>
    </row>
    <row r="21" spans="2:18" x14ac:dyDescent="0.3">
      <c r="B21" s="83"/>
      <c r="C21" s="104"/>
      <c r="D21" s="102"/>
      <c r="E21" s="103"/>
      <c r="F21" s="103"/>
      <c r="G21" s="103"/>
      <c r="H21" s="65"/>
      <c r="K21" s="16"/>
      <c r="L21" s="16"/>
      <c r="M21" s="16"/>
      <c r="N21" s="16"/>
      <c r="O21" s="16"/>
      <c r="P21" s="16"/>
      <c r="Q21" s="16"/>
      <c r="R21" s="16"/>
    </row>
    <row r="22" spans="2:18" x14ac:dyDescent="0.3">
      <c r="B22" s="76"/>
      <c r="C22" s="105" t="s">
        <v>69</v>
      </c>
      <c r="D22" s="106" t="s">
        <v>70</v>
      </c>
      <c r="E22" s="105" t="s">
        <v>71</v>
      </c>
      <c r="F22" s="105" t="s">
        <v>72</v>
      </c>
      <c r="G22" s="105" t="s">
        <v>73</v>
      </c>
      <c r="H22" s="65"/>
      <c r="K22" s="16"/>
      <c r="L22" s="16"/>
      <c r="M22" s="16"/>
      <c r="N22" s="21"/>
      <c r="O22" s="21"/>
      <c r="P22" s="21"/>
      <c r="Q22" s="21"/>
      <c r="R22" s="21"/>
    </row>
    <row r="23" spans="2:18" x14ac:dyDescent="0.3">
      <c r="B23" s="83"/>
      <c r="C23" s="103"/>
      <c r="D23" s="102"/>
      <c r="E23" s="103"/>
      <c r="F23" s="103"/>
      <c r="G23" s="105"/>
      <c r="H23" s="65"/>
      <c r="K23" s="16"/>
      <c r="L23" s="16"/>
      <c r="M23" s="22"/>
      <c r="N23" s="16"/>
      <c r="O23" s="16"/>
      <c r="P23" s="16"/>
      <c r="Q23" s="16"/>
      <c r="R23" s="16"/>
    </row>
    <row r="24" spans="2:18" x14ac:dyDescent="0.3">
      <c r="B24" s="83" t="s">
        <v>37</v>
      </c>
      <c r="C24" s="274"/>
      <c r="D24" s="275"/>
      <c r="E24" s="274"/>
      <c r="F24" s="274"/>
      <c r="G24" s="274"/>
      <c r="H24" s="65"/>
      <c r="K24" s="16"/>
      <c r="L24" s="16"/>
      <c r="M24" s="23"/>
      <c r="N24" s="16"/>
      <c r="O24" s="16"/>
      <c r="P24" s="16"/>
      <c r="Q24" s="16"/>
      <c r="R24" s="16"/>
    </row>
    <row r="25" spans="2:18" x14ac:dyDescent="0.3">
      <c r="B25" s="83" t="s">
        <v>115</v>
      </c>
      <c r="C25" s="274"/>
      <c r="D25" s="274"/>
      <c r="E25" s="274"/>
      <c r="F25" s="274"/>
      <c r="G25" s="274"/>
      <c r="H25" s="65"/>
      <c r="K25" s="16"/>
      <c r="L25" s="16"/>
      <c r="M25" s="24"/>
      <c r="N25" s="16"/>
      <c r="O25" s="16"/>
      <c r="P25" s="16"/>
      <c r="Q25" s="16"/>
      <c r="R25" s="16"/>
    </row>
    <row r="26" spans="2:18" x14ac:dyDescent="0.3">
      <c r="B26" s="83" t="s">
        <v>116</v>
      </c>
      <c r="C26" s="274"/>
      <c r="D26" s="274"/>
      <c r="E26" s="274"/>
      <c r="F26" s="274"/>
      <c r="G26" s="274"/>
      <c r="H26" s="65"/>
      <c r="K26" s="16"/>
      <c r="L26" s="16"/>
      <c r="M26" s="24"/>
      <c r="N26" s="16"/>
      <c r="O26" s="16"/>
      <c r="P26" s="16"/>
      <c r="Q26" s="16"/>
      <c r="R26" s="16"/>
    </row>
    <row r="27" spans="2:18" x14ac:dyDescent="0.3">
      <c r="B27" s="83" t="s">
        <v>117</v>
      </c>
      <c r="C27" s="276"/>
      <c r="D27" s="276"/>
      <c r="E27" s="276"/>
      <c r="F27" s="276"/>
      <c r="G27" s="276"/>
      <c r="H27" s="65"/>
      <c r="K27" s="16"/>
      <c r="L27" s="16"/>
      <c r="M27" s="24"/>
      <c r="N27" s="16"/>
      <c r="O27" s="16"/>
      <c r="P27" s="16"/>
      <c r="Q27" s="16"/>
      <c r="R27" s="16"/>
    </row>
    <row r="28" spans="2:18" s="87" customFormat="1" ht="20.25" customHeight="1" thickBot="1" x14ac:dyDescent="0.4">
      <c r="B28" s="184" t="s">
        <v>119</v>
      </c>
      <c r="C28" s="277"/>
      <c r="D28" s="277"/>
      <c r="E28" s="277"/>
      <c r="F28" s="277"/>
      <c r="G28" s="277"/>
      <c r="H28" s="203"/>
      <c r="K28" s="97"/>
      <c r="L28" s="97"/>
      <c r="M28" s="97"/>
      <c r="N28" s="97"/>
      <c r="O28" s="97"/>
      <c r="P28" s="97"/>
      <c r="Q28" s="97"/>
      <c r="R28" s="97"/>
    </row>
    <row r="29" spans="2:18" ht="12.5" thickTop="1" x14ac:dyDescent="0.3"/>
  </sheetData>
  <mergeCells count="3">
    <mergeCell ref="B3:D3"/>
    <mergeCell ref="B11:H11"/>
    <mergeCell ref="B16:C16"/>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41"/>
  <sheetViews>
    <sheetView zoomScale="90" zoomScaleNormal="90" workbookViewId="0"/>
  </sheetViews>
  <sheetFormatPr defaultColWidth="9.08984375" defaultRowHeight="12" x14ac:dyDescent="0.3"/>
  <cols>
    <col min="1" max="1" width="9.08984375" style="4"/>
    <col min="2" max="2" width="27.08984375" style="4" customWidth="1"/>
    <col min="3" max="6" width="9.54296875" style="4" customWidth="1"/>
    <col min="7" max="7" width="10.81640625" style="4" customWidth="1"/>
    <col min="8" max="13" width="9.54296875" style="4" customWidth="1"/>
    <col min="14" max="14" width="3" style="4" customWidth="1"/>
    <col min="15" max="15" width="13" style="4" customWidth="1"/>
    <col min="16" max="16" width="9.54296875" style="4" customWidth="1"/>
    <col min="17" max="16384" width="9.08984375" style="4"/>
  </cols>
  <sheetData>
    <row r="1" spans="1:16" s="1" customFormat="1" ht="41.4" customHeight="1" x14ac:dyDescent="0.3">
      <c r="A1" s="53"/>
      <c r="B1" s="310" t="s">
        <v>154</v>
      </c>
      <c r="C1" s="311" t="s">
        <v>155</v>
      </c>
      <c r="D1" s="313">
        <v>5</v>
      </c>
    </row>
    <row r="2" spans="1:16" x14ac:dyDescent="0.3">
      <c r="B2" s="109" t="s">
        <v>27</v>
      </c>
      <c r="C2" s="246" t="s">
        <v>69</v>
      </c>
      <c r="D2" s="246" t="s">
        <v>70</v>
      </c>
      <c r="E2" s="246" t="s">
        <v>71</v>
      </c>
      <c r="F2" s="246" t="s">
        <v>72</v>
      </c>
      <c r="G2" s="246" t="s">
        <v>73</v>
      </c>
      <c r="H2" s="79"/>
      <c r="I2" s="79"/>
      <c r="J2" s="79"/>
      <c r="K2" s="79"/>
    </row>
    <row r="3" spans="1:16" x14ac:dyDescent="0.3">
      <c r="B3" s="108"/>
      <c r="C3" s="108"/>
      <c r="D3" s="108"/>
      <c r="E3" s="108"/>
      <c r="F3" s="108"/>
      <c r="G3" s="108"/>
      <c r="H3" s="79"/>
      <c r="I3" s="79"/>
      <c r="J3" s="79"/>
      <c r="K3" s="79"/>
    </row>
    <row r="4" spans="1:16" x14ac:dyDescent="0.3">
      <c r="B4" s="108" t="s">
        <v>28</v>
      </c>
      <c r="C4" s="390">
        <f>'Fig 5.11'!C48</f>
        <v>0</v>
      </c>
      <c r="D4" s="390">
        <f>'Fig 5.11'!D48</f>
        <v>0</v>
      </c>
      <c r="E4" s="390">
        <f>'Fig 5.11'!E48</f>
        <v>0</v>
      </c>
      <c r="F4" s="390">
        <f>'Fig 5.11'!F48</f>
        <v>0</v>
      </c>
      <c r="G4" s="390">
        <f>'Fig 5.11'!G48</f>
        <v>0</v>
      </c>
      <c r="H4" s="79"/>
      <c r="I4" s="79"/>
      <c r="J4" s="79"/>
      <c r="K4" s="79"/>
    </row>
    <row r="5" spans="1:16" x14ac:dyDescent="0.3">
      <c r="B5" s="108" t="s">
        <v>29</v>
      </c>
      <c r="C5" s="390">
        <f>'Fig 5.11'!C49</f>
        <v>0</v>
      </c>
      <c r="D5" s="390">
        <f>'Fig 5.11'!D49</f>
        <v>0</v>
      </c>
      <c r="E5" s="390">
        <f>'Fig 5.11'!E49</f>
        <v>0</v>
      </c>
      <c r="F5" s="390">
        <f>'Fig 5.11'!F49</f>
        <v>0</v>
      </c>
      <c r="G5" s="390">
        <f>'Fig 5.11'!G49</f>
        <v>0</v>
      </c>
      <c r="H5" s="79"/>
      <c r="I5" s="79"/>
      <c r="J5" s="79"/>
      <c r="K5" s="79"/>
    </row>
    <row r="6" spans="1:16" x14ac:dyDescent="0.3">
      <c r="B6" s="108" t="s">
        <v>30</v>
      </c>
      <c r="C6" s="390">
        <f>'Fig 5.11'!C50</f>
        <v>0</v>
      </c>
      <c r="D6" s="390">
        <f>'Fig 5.11'!D50</f>
        <v>0</v>
      </c>
      <c r="E6" s="390">
        <f>'Fig 5.11'!E50</f>
        <v>0</v>
      </c>
      <c r="F6" s="390">
        <f>'Fig 5.11'!F50</f>
        <v>0</v>
      </c>
      <c r="G6" s="390">
        <f>'Fig 5.11'!G50</f>
        <v>0</v>
      </c>
      <c r="H6" s="79"/>
      <c r="I6" s="79"/>
      <c r="J6" s="79"/>
      <c r="K6" s="79"/>
    </row>
    <row r="7" spans="1:16" x14ac:dyDescent="0.3">
      <c r="B7" s="108"/>
      <c r="C7" s="390"/>
      <c r="D7" s="390"/>
      <c r="E7" s="390"/>
      <c r="F7" s="390"/>
      <c r="G7" s="390"/>
      <c r="H7" s="79"/>
      <c r="I7" s="79"/>
      <c r="J7" s="79"/>
      <c r="K7" s="79"/>
    </row>
    <row r="8" spans="1:16" x14ac:dyDescent="0.3">
      <c r="B8" s="79"/>
      <c r="C8" s="110"/>
      <c r="D8" s="79"/>
      <c r="E8" s="79"/>
      <c r="F8" s="79"/>
      <c r="G8" s="79"/>
      <c r="H8" s="79"/>
      <c r="I8" s="79"/>
      <c r="J8" s="79"/>
      <c r="K8" s="79"/>
    </row>
    <row r="10" spans="1:16" x14ac:dyDescent="0.3">
      <c r="B10" s="117" t="s">
        <v>82</v>
      </c>
      <c r="C10" s="400" t="s">
        <v>69</v>
      </c>
      <c r="D10" s="400" t="s">
        <v>70</v>
      </c>
      <c r="E10" s="400" t="s">
        <v>71</v>
      </c>
      <c r="F10" s="400" t="s">
        <v>72</v>
      </c>
      <c r="G10" s="401" t="s">
        <v>73</v>
      </c>
      <c r="H10" s="400" t="s">
        <v>89</v>
      </c>
      <c r="I10" s="400" t="s">
        <v>49</v>
      </c>
      <c r="J10" s="400" t="s">
        <v>50</v>
      </c>
      <c r="K10" s="400" t="s">
        <v>90</v>
      </c>
      <c r="L10" s="400" t="s">
        <v>91</v>
      </c>
      <c r="M10" s="400" t="s">
        <v>92</v>
      </c>
    </row>
    <row r="11" spans="1:16" x14ac:dyDescent="0.3">
      <c r="B11" s="402"/>
      <c r="C11" s="403"/>
      <c r="D11" s="404"/>
      <c r="E11" s="403"/>
      <c r="F11" s="403"/>
      <c r="G11" s="403"/>
      <c r="H11" s="405"/>
      <c r="I11" s="404"/>
      <c r="J11" s="404"/>
      <c r="K11" s="404"/>
      <c r="L11" s="406"/>
      <c r="M11" s="406"/>
      <c r="N11" s="111"/>
      <c r="O11" s="111"/>
      <c r="P11" s="40"/>
    </row>
    <row r="12" spans="1:16" x14ac:dyDescent="0.3">
      <c r="B12" s="120" t="s">
        <v>83</v>
      </c>
      <c r="C12" s="417">
        <v>0.5</v>
      </c>
      <c r="D12" s="417"/>
      <c r="E12" s="418">
        <v>7</v>
      </c>
      <c r="F12" s="418"/>
      <c r="G12" s="119"/>
      <c r="H12" s="118"/>
      <c r="I12" s="16"/>
      <c r="J12" s="16"/>
      <c r="K12" s="16"/>
      <c r="L12" s="113"/>
      <c r="M12" s="112"/>
      <c r="N12" s="112"/>
      <c r="O12" s="316">
        <f>E12</f>
        <v>7</v>
      </c>
      <c r="P12" s="147" t="s">
        <v>81</v>
      </c>
    </row>
    <row r="13" spans="1:16" x14ac:dyDescent="0.3">
      <c r="B13" s="121" t="s">
        <v>84</v>
      </c>
      <c r="C13" s="394"/>
      <c r="D13" s="394"/>
      <c r="E13" s="394"/>
      <c r="F13" s="394"/>
      <c r="G13" s="394"/>
      <c r="H13" s="395"/>
      <c r="I13" s="394"/>
      <c r="J13" s="124"/>
      <c r="K13" s="124"/>
      <c r="L13" s="124"/>
      <c r="M13" s="124"/>
      <c r="N13" s="115"/>
      <c r="O13" s="115">
        <f>-SUM(C13:M13)</f>
        <v>0</v>
      </c>
      <c r="P13" s="123">
        <f>C4+O13</f>
        <v>0</v>
      </c>
    </row>
    <row r="14" spans="1:16" x14ac:dyDescent="0.3">
      <c r="B14" s="121" t="s">
        <v>85</v>
      </c>
      <c r="C14" s="124"/>
      <c r="D14" s="394"/>
      <c r="E14" s="394"/>
      <c r="F14" s="394"/>
      <c r="G14" s="394"/>
      <c r="H14" s="395"/>
      <c r="I14" s="394"/>
      <c r="J14" s="394"/>
      <c r="K14" s="124"/>
      <c r="L14" s="124"/>
      <c r="M14" s="124"/>
      <c r="N14" s="115"/>
      <c r="O14" s="115">
        <f t="shared" ref="O14:O17" si="0">-SUM(C14:M14)</f>
        <v>0</v>
      </c>
      <c r="P14" s="123">
        <f>D4+O14</f>
        <v>0</v>
      </c>
    </row>
    <row r="15" spans="1:16" x14ac:dyDescent="0.3">
      <c r="B15" s="121" t="s">
        <v>86</v>
      </c>
      <c r="C15" s="124"/>
      <c r="D15" s="124"/>
      <c r="E15" s="394"/>
      <c r="F15" s="394"/>
      <c r="G15" s="394"/>
      <c r="H15" s="395"/>
      <c r="I15" s="394"/>
      <c r="J15" s="394"/>
      <c r="K15" s="394"/>
      <c r="L15" s="124"/>
      <c r="M15" s="124"/>
      <c r="N15" s="115"/>
      <c r="O15" s="115">
        <f t="shared" si="0"/>
        <v>0</v>
      </c>
      <c r="P15" s="123">
        <f>E4+O15</f>
        <v>0</v>
      </c>
    </row>
    <row r="16" spans="1:16" x14ac:dyDescent="0.3">
      <c r="B16" s="121" t="s">
        <v>87</v>
      </c>
      <c r="C16" s="124"/>
      <c r="D16" s="124"/>
      <c r="E16" s="124"/>
      <c r="F16" s="394"/>
      <c r="G16" s="394"/>
      <c r="H16" s="395"/>
      <c r="I16" s="394"/>
      <c r="J16" s="394"/>
      <c r="K16" s="394"/>
      <c r="L16" s="394"/>
      <c r="M16" s="124"/>
      <c r="N16" s="115"/>
      <c r="O16" s="115">
        <f t="shared" si="0"/>
        <v>0</v>
      </c>
      <c r="P16" s="123">
        <f>F4+O16</f>
        <v>0</v>
      </c>
    </row>
    <row r="17" spans="2:16" x14ac:dyDescent="0.3">
      <c r="B17" s="121" t="s">
        <v>88</v>
      </c>
      <c r="C17" s="125"/>
      <c r="D17" s="125"/>
      <c r="E17" s="125"/>
      <c r="F17" s="125"/>
      <c r="G17" s="396"/>
      <c r="H17" s="397"/>
      <c r="I17" s="396"/>
      <c r="J17" s="396"/>
      <c r="K17" s="396"/>
      <c r="L17" s="396"/>
      <c r="M17" s="396"/>
      <c r="N17" s="116"/>
      <c r="O17" s="317">
        <f t="shared" si="0"/>
        <v>0</v>
      </c>
      <c r="P17" s="123">
        <f>G4+O17</f>
        <v>0</v>
      </c>
    </row>
    <row r="18" spans="2:16" x14ac:dyDescent="0.3">
      <c r="B18" s="120" t="s">
        <v>79</v>
      </c>
      <c r="C18" s="127">
        <f>SUM(C13:C17)</f>
        <v>0</v>
      </c>
      <c r="D18" s="127">
        <f>SUM(D13:D17)</f>
        <v>0</v>
      </c>
      <c r="E18" s="127">
        <f>SUM(E13:E17)</f>
        <v>0</v>
      </c>
      <c r="F18" s="127">
        <f>SUM(F13:F17)</f>
        <v>0</v>
      </c>
      <c r="G18" s="127">
        <f>SUM(G13:G17)</f>
        <v>0</v>
      </c>
      <c r="H18" s="127"/>
      <c r="I18" s="127"/>
      <c r="J18" s="127"/>
      <c r="K18" s="127"/>
      <c r="L18" s="127"/>
      <c r="M18" s="127"/>
      <c r="N18" s="116"/>
      <c r="O18" s="115">
        <f>SUM(O13:O17)</f>
        <v>0</v>
      </c>
      <c r="P18" s="42"/>
    </row>
    <row r="19" spans="2:16" x14ac:dyDescent="0.3">
      <c r="B19" s="128"/>
      <c r="C19" s="129"/>
      <c r="D19" s="129"/>
      <c r="E19" s="129"/>
      <c r="F19" s="129"/>
      <c r="G19" s="129"/>
      <c r="H19" s="118"/>
      <c r="I19" s="16"/>
      <c r="J19" s="16"/>
      <c r="K19" s="130"/>
      <c r="L19" s="113"/>
      <c r="M19" s="113"/>
      <c r="N19" s="113"/>
      <c r="O19" s="112"/>
      <c r="P19" s="42"/>
    </row>
    <row r="20" spans="2:16" x14ac:dyDescent="0.3">
      <c r="B20" s="305" t="s">
        <v>80</v>
      </c>
      <c r="C20" s="119"/>
      <c r="D20" s="119"/>
      <c r="E20" s="418">
        <v>7</v>
      </c>
      <c r="F20" s="418"/>
      <c r="G20" s="119"/>
      <c r="H20" s="118"/>
      <c r="I20" s="16"/>
      <c r="J20" s="16"/>
      <c r="K20" s="16"/>
      <c r="L20" s="113"/>
      <c r="M20" s="112"/>
      <c r="N20" s="113"/>
      <c r="O20" s="316">
        <f>E20</f>
        <v>7</v>
      </c>
      <c r="P20" s="147" t="s">
        <v>81</v>
      </c>
    </row>
    <row r="21" spans="2:16" x14ac:dyDescent="0.3">
      <c r="B21" s="306" t="s">
        <v>148</v>
      </c>
      <c r="C21" s="394"/>
      <c r="D21" s="394"/>
      <c r="E21" s="394"/>
      <c r="F21" s="394"/>
      <c r="G21" s="394"/>
      <c r="H21" s="395"/>
      <c r="I21" s="394"/>
      <c r="J21" s="124"/>
      <c r="K21" s="124"/>
      <c r="L21" s="124"/>
      <c r="M21" s="124"/>
      <c r="N21" s="116"/>
      <c r="O21" s="115">
        <f>-SUM(C21:M21)</f>
        <v>0</v>
      </c>
      <c r="P21" s="123">
        <f>C6+O21</f>
        <v>0</v>
      </c>
    </row>
    <row r="22" spans="2:16" x14ac:dyDescent="0.3">
      <c r="B22" s="306" t="s">
        <v>149</v>
      </c>
      <c r="C22" s="124"/>
      <c r="D22" s="394"/>
      <c r="E22" s="394"/>
      <c r="F22" s="394"/>
      <c r="G22" s="394"/>
      <c r="H22" s="394"/>
      <c r="I22" s="394"/>
      <c r="J22" s="394"/>
      <c r="K22" s="124"/>
      <c r="L22" s="124"/>
      <c r="M22" s="124"/>
      <c r="N22" s="116"/>
      <c r="O22" s="115">
        <f t="shared" ref="O22:O25" si="1">-SUM(C22:M22)</f>
        <v>0</v>
      </c>
      <c r="P22" s="123">
        <f>D6+O22</f>
        <v>0</v>
      </c>
    </row>
    <row r="23" spans="2:16" x14ac:dyDescent="0.3">
      <c r="B23" s="306" t="s">
        <v>150</v>
      </c>
      <c r="C23" s="124"/>
      <c r="D23" s="124"/>
      <c r="E23" s="394"/>
      <c r="F23" s="394"/>
      <c r="G23" s="394"/>
      <c r="H23" s="394"/>
      <c r="I23" s="394"/>
      <c r="J23" s="394"/>
      <c r="K23" s="394"/>
      <c r="L23" s="124"/>
      <c r="M23" s="124"/>
      <c r="N23" s="116"/>
      <c r="O23" s="115">
        <f t="shared" si="1"/>
        <v>0</v>
      </c>
      <c r="P23" s="123">
        <f>E6+O23</f>
        <v>0</v>
      </c>
    </row>
    <row r="24" spans="2:16" x14ac:dyDescent="0.3">
      <c r="B24" s="306" t="s">
        <v>151</v>
      </c>
      <c r="C24" s="124"/>
      <c r="D24" s="124"/>
      <c r="E24" s="124"/>
      <c r="F24" s="394"/>
      <c r="G24" s="394"/>
      <c r="H24" s="394"/>
      <c r="I24" s="394"/>
      <c r="J24" s="394"/>
      <c r="K24" s="394"/>
      <c r="L24" s="394"/>
      <c r="M24" s="124"/>
      <c r="N24" s="116"/>
      <c r="O24" s="115">
        <f t="shared" si="1"/>
        <v>0</v>
      </c>
      <c r="P24" s="123">
        <f>F6+O24</f>
        <v>0</v>
      </c>
    </row>
    <row r="25" spans="2:16" x14ac:dyDescent="0.3">
      <c r="B25" s="306" t="s">
        <v>152</v>
      </c>
      <c r="C25" s="125"/>
      <c r="D25" s="125"/>
      <c r="E25" s="125"/>
      <c r="F25" s="125"/>
      <c r="G25" s="396"/>
      <c r="H25" s="396"/>
      <c r="I25" s="396"/>
      <c r="J25" s="396"/>
      <c r="K25" s="396"/>
      <c r="L25" s="396"/>
      <c r="M25" s="396"/>
      <c r="N25" s="116"/>
      <c r="O25" s="317">
        <f t="shared" si="1"/>
        <v>0</v>
      </c>
      <c r="P25" s="123">
        <f>G6+O25</f>
        <v>0</v>
      </c>
    </row>
    <row r="26" spans="2:16" x14ac:dyDescent="0.3">
      <c r="B26" s="305" t="s">
        <v>153</v>
      </c>
      <c r="C26" s="127">
        <f>SUM(C21:C25)</f>
        <v>0</v>
      </c>
      <c r="D26" s="127">
        <f>SUM(D21:D25)</f>
        <v>0</v>
      </c>
      <c r="E26" s="127">
        <f>SUM(E21:E25)</f>
        <v>0</v>
      </c>
      <c r="F26" s="127">
        <f>SUM(F21:F25)</f>
        <v>0</v>
      </c>
      <c r="G26" s="127">
        <f>SUM(G21:G25)</f>
        <v>0</v>
      </c>
      <c r="H26" s="131"/>
      <c r="I26" s="113"/>
      <c r="J26" s="113"/>
      <c r="K26" s="113"/>
      <c r="L26" s="112"/>
      <c r="M26" s="112"/>
      <c r="N26" s="41"/>
      <c r="O26" s="115">
        <f>SUM(O21:O25)</f>
        <v>0</v>
      </c>
      <c r="P26" s="42"/>
    </row>
    <row r="27" spans="2:16" x14ac:dyDescent="0.3">
      <c r="B27" s="132"/>
      <c r="C27" s="133"/>
      <c r="D27" s="133"/>
      <c r="E27" s="133"/>
      <c r="F27" s="133"/>
      <c r="G27" s="133"/>
      <c r="H27" s="131"/>
      <c r="I27" s="113"/>
      <c r="J27" s="113"/>
      <c r="K27" s="113"/>
      <c r="L27" s="112"/>
      <c r="M27" s="112"/>
      <c r="N27" s="41"/>
      <c r="O27" s="41"/>
      <c r="P27" s="42"/>
    </row>
    <row r="28" spans="2:16" x14ac:dyDescent="0.3">
      <c r="B28" s="134" t="s">
        <v>44</v>
      </c>
      <c r="C28" s="135">
        <f>C18+C26</f>
        <v>0</v>
      </c>
      <c r="D28" s="135">
        <f>D18+D26</f>
        <v>0</v>
      </c>
      <c r="E28" s="135">
        <f>E18+E26</f>
        <v>0</v>
      </c>
      <c r="F28" s="135">
        <f>F18+F26</f>
        <v>0</v>
      </c>
      <c r="G28" s="135">
        <f>G18+G26</f>
        <v>0</v>
      </c>
      <c r="H28" s="136"/>
      <c r="I28" s="137"/>
      <c r="J28" s="137"/>
      <c r="K28" s="137"/>
      <c r="L28" s="138"/>
      <c r="M28" s="138"/>
      <c r="N28" s="43"/>
      <c r="O28" s="309">
        <f>-SUM(C28:M28)</f>
        <v>0</v>
      </c>
      <c r="P28" s="44"/>
    </row>
    <row r="29" spans="2:16" x14ac:dyDescent="0.3">
      <c r="C29" s="27"/>
    </row>
    <row r="30" spans="2:16" x14ac:dyDescent="0.3">
      <c r="C30" s="27"/>
    </row>
    <row r="31" spans="2:16" ht="12.5" thickBot="1" x14ac:dyDescent="0.35">
      <c r="C31" s="27"/>
    </row>
    <row r="32" spans="2:16" ht="15" customHeight="1" thickTop="1" thickBot="1" x14ac:dyDescent="0.35">
      <c r="B32" s="411" t="s">
        <v>121</v>
      </c>
      <c r="C32" s="412"/>
      <c r="D32" s="412"/>
      <c r="E32" s="412"/>
      <c r="F32" s="412"/>
      <c r="G32" s="413"/>
    </row>
    <row r="33" spans="2:15" ht="12" customHeight="1" thickTop="1" x14ac:dyDescent="0.3">
      <c r="B33" s="207"/>
      <c r="C33" s="208"/>
      <c r="D33" s="208"/>
      <c r="E33" s="208"/>
      <c r="F33" s="208"/>
      <c r="G33" s="247"/>
    </row>
    <row r="34" spans="2:15" ht="12" customHeight="1" x14ac:dyDescent="0.3">
      <c r="B34" s="71"/>
      <c r="C34" s="72" t="s">
        <v>69</v>
      </c>
      <c r="D34" s="72" t="s">
        <v>70</v>
      </c>
      <c r="E34" s="72" t="s">
        <v>71</v>
      </c>
      <c r="F34" s="72" t="s">
        <v>72</v>
      </c>
      <c r="G34" s="248" t="s">
        <v>73</v>
      </c>
      <c r="I34" s="1"/>
      <c r="J34" s="1"/>
      <c r="K34" s="1"/>
      <c r="L34" s="1"/>
      <c r="M34" s="1"/>
      <c r="N34" s="1"/>
      <c r="O34" s="1"/>
    </row>
    <row r="35" spans="2:15" x14ac:dyDescent="0.3">
      <c r="B35" s="83"/>
      <c r="C35" s="88"/>
      <c r="D35" s="74"/>
      <c r="E35" s="74"/>
      <c r="F35" s="74"/>
      <c r="G35" s="249"/>
    </row>
    <row r="36" spans="2:15" s="87" customFormat="1" x14ac:dyDescent="0.3">
      <c r="B36" s="206" t="s">
        <v>43</v>
      </c>
      <c r="C36" s="278"/>
      <c r="D36" s="278"/>
      <c r="E36" s="278"/>
      <c r="F36" s="278"/>
      <c r="G36" s="279"/>
      <c r="H36" s="4"/>
      <c r="K36" s="205"/>
      <c r="L36" s="205"/>
      <c r="M36" s="205"/>
      <c r="N36" s="205"/>
      <c r="O36" s="205"/>
    </row>
    <row r="37" spans="2:15" x14ac:dyDescent="0.3">
      <c r="B37" s="77" t="s">
        <v>60</v>
      </c>
      <c r="C37" s="258"/>
      <c r="D37" s="258"/>
      <c r="E37" s="258"/>
      <c r="F37" s="258"/>
      <c r="G37" s="280"/>
      <c r="K37" s="28"/>
      <c r="L37" s="28"/>
      <c r="M37" s="28"/>
      <c r="N37" s="28"/>
      <c r="O37" s="28"/>
    </row>
    <row r="38" spans="2:15" s="87" customFormat="1" ht="20.25" customHeight="1" thickBot="1" x14ac:dyDescent="0.35">
      <c r="B38" s="85" t="s">
        <v>122</v>
      </c>
      <c r="C38" s="281"/>
      <c r="D38" s="281"/>
      <c r="E38" s="281"/>
      <c r="F38" s="281"/>
      <c r="G38" s="282"/>
      <c r="H38" s="4"/>
    </row>
    <row r="39" spans="2:15" ht="12.5" thickTop="1" x14ac:dyDescent="0.3">
      <c r="C39" s="27"/>
      <c r="D39" s="29"/>
    </row>
    <row r="41" spans="2:15" ht="13" x14ac:dyDescent="0.3">
      <c r="C41" s="38"/>
      <c r="D41" s="38"/>
      <c r="E41" s="37"/>
      <c r="F41" s="37"/>
      <c r="G41" s="37"/>
      <c r="I41" s="37"/>
      <c r="J41" s="37"/>
      <c r="K41" s="37"/>
      <c r="L41" s="37"/>
      <c r="M41" s="37"/>
    </row>
  </sheetData>
  <mergeCells count="4">
    <mergeCell ref="C12:D12"/>
    <mergeCell ref="E12:F12"/>
    <mergeCell ref="E20:F20"/>
    <mergeCell ref="B32:G32"/>
  </mergeCells>
  <conditionalFormatting sqref="P21:P25">
    <cfRule type="cellIs" dxfId="11" priority="4" stopIfTrue="1" operator="equal">
      <formula>0</formula>
    </cfRule>
  </conditionalFormatting>
  <conditionalFormatting sqref="P13:P17">
    <cfRule type="cellIs" dxfId="10" priority="3" stopIfTrue="1" operator="equal">
      <formula>0</formula>
    </cfRule>
  </conditionalFormatting>
  <conditionalFormatting sqref="P13:P17 P21:P25">
    <cfRule type="cellIs" dxfId="9" priority="1" operator="lessThan">
      <formula>0</formula>
    </cfRule>
    <cfRule type="cellIs" dxfId="8" priority="2" operator="greaterThan">
      <formula>0</formula>
    </cfRule>
  </conditionalFormatting>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H36"/>
  <sheetViews>
    <sheetView workbookViewId="0"/>
  </sheetViews>
  <sheetFormatPr defaultColWidth="9.08984375" defaultRowHeight="12" x14ac:dyDescent="0.3"/>
  <cols>
    <col min="1" max="1" width="9.08984375" style="4"/>
    <col min="2" max="2" width="19.90625" style="4" customWidth="1"/>
    <col min="3" max="7" width="11.08984375" style="4" customWidth="1"/>
    <col min="8" max="8" width="1.7265625" style="4" customWidth="1"/>
    <col min="9" max="16384" width="9.08984375" style="4"/>
  </cols>
  <sheetData>
    <row r="2" spans="2:8" x14ac:dyDescent="0.3">
      <c r="B2" s="149" t="s">
        <v>75</v>
      </c>
      <c r="C2" s="26"/>
      <c r="D2" s="25"/>
    </row>
    <row r="3" spans="2:8" x14ac:dyDescent="0.3">
      <c r="B3" s="414" t="s">
        <v>55</v>
      </c>
      <c r="C3" s="414"/>
      <c r="D3" s="414"/>
    </row>
    <row r="4" spans="2:8" x14ac:dyDescent="0.3">
      <c r="B4" s="150"/>
      <c r="C4" s="239" t="s">
        <v>142</v>
      </c>
      <c r="D4" s="239" t="s">
        <v>139</v>
      </c>
    </row>
    <row r="5" spans="2:8" x14ac:dyDescent="0.3">
      <c r="B5" s="240" t="s">
        <v>37</v>
      </c>
      <c r="C5" s="241">
        <v>0.2</v>
      </c>
      <c r="D5" s="239" t="s">
        <v>140</v>
      </c>
    </row>
    <row r="6" spans="2:8" x14ac:dyDescent="0.3">
      <c r="B6" s="240" t="s">
        <v>115</v>
      </c>
      <c r="C6" s="241">
        <v>0.5</v>
      </c>
      <c r="D6" s="242">
        <v>39</v>
      </c>
    </row>
    <row r="7" spans="2:8" x14ac:dyDescent="0.3">
      <c r="B7" s="240" t="s">
        <v>116</v>
      </c>
      <c r="C7" s="241">
        <v>0.2</v>
      </c>
      <c r="D7" s="242">
        <v>7</v>
      </c>
    </row>
    <row r="8" spans="2:8" x14ac:dyDescent="0.3">
      <c r="B8" s="240" t="s">
        <v>117</v>
      </c>
      <c r="C8" s="241">
        <v>0.1</v>
      </c>
      <c r="D8" s="242">
        <v>3</v>
      </c>
    </row>
    <row r="9" spans="2:8" x14ac:dyDescent="0.3">
      <c r="B9" s="243"/>
      <c r="C9" s="244">
        <f>SUM(C5:C8)</f>
        <v>0.99999999999999989</v>
      </c>
      <c r="D9" s="26"/>
    </row>
    <row r="11" spans="2:8" x14ac:dyDescent="0.3">
      <c r="B11" s="139" t="s">
        <v>55</v>
      </c>
      <c r="C11" s="140" t="s">
        <v>69</v>
      </c>
      <c r="D11" s="140" t="s">
        <v>70</v>
      </c>
      <c r="E11" s="140" t="s">
        <v>71</v>
      </c>
      <c r="F11" s="140" t="s">
        <v>72</v>
      </c>
      <c r="G11" s="140" t="s">
        <v>73</v>
      </c>
    </row>
    <row r="12" spans="2:8" x14ac:dyDescent="0.3">
      <c r="B12" s="108" t="s">
        <v>103</v>
      </c>
      <c r="C12" s="114">
        <f>-'Fig 5.13'!C36</f>
        <v>0</v>
      </c>
      <c r="D12" s="114">
        <f>-'Fig 5.13'!D36</f>
        <v>0</v>
      </c>
      <c r="E12" s="114">
        <f>-'Fig 5.13'!E36</f>
        <v>0</v>
      </c>
      <c r="F12" s="114">
        <f>-'Fig 5.13'!F36</f>
        <v>0</v>
      </c>
      <c r="G12" s="114">
        <f>-'Fig 5.13'!G36</f>
        <v>0</v>
      </c>
    </row>
    <row r="13" spans="2:8" x14ac:dyDescent="0.3">
      <c r="B13" s="108" t="s">
        <v>104</v>
      </c>
      <c r="C13" s="114">
        <f>-'Fig 5.13'!C37</f>
        <v>0</v>
      </c>
      <c r="D13" s="114">
        <f>-'Fig 5.13'!D37</f>
        <v>0</v>
      </c>
      <c r="E13" s="114">
        <f>-'Fig 5.13'!E37</f>
        <v>0</v>
      </c>
      <c r="F13" s="114">
        <f>-'Fig 5.13'!F37</f>
        <v>0</v>
      </c>
      <c r="G13" s="114">
        <f>-'Fig 5.13'!G37</f>
        <v>0</v>
      </c>
    </row>
    <row r="14" spans="2:8" ht="12.5" thickBot="1" x14ac:dyDescent="0.35">
      <c r="B14" s="53"/>
      <c r="C14" s="53"/>
      <c r="D14" s="53"/>
      <c r="E14" s="53"/>
      <c r="F14" s="53"/>
      <c r="G14" s="53"/>
    </row>
    <row r="15" spans="2:8" ht="15" customHeight="1" thickTop="1" x14ac:dyDescent="0.3">
      <c r="B15" s="407" t="s">
        <v>47</v>
      </c>
      <c r="C15" s="419"/>
      <c r="D15" s="419"/>
      <c r="E15" s="419"/>
      <c r="F15" s="419"/>
      <c r="G15" s="419"/>
      <c r="H15" s="408"/>
    </row>
    <row r="16" spans="2:8" ht="12" customHeight="1" x14ac:dyDescent="0.3">
      <c r="B16" s="64"/>
      <c r="C16" s="101"/>
      <c r="D16" s="101"/>
      <c r="E16" s="101"/>
      <c r="F16" s="101"/>
      <c r="G16" s="101"/>
      <c r="H16" s="65"/>
    </row>
    <row r="17" spans="2:8" x14ac:dyDescent="0.3">
      <c r="B17" s="77" t="s">
        <v>31</v>
      </c>
      <c r="C17" s="101"/>
      <c r="D17" s="101"/>
      <c r="E17" s="101"/>
      <c r="F17" s="101"/>
      <c r="G17" s="101"/>
      <c r="H17" s="65"/>
    </row>
    <row r="18" spans="2:8" x14ac:dyDescent="0.3">
      <c r="B18" s="99"/>
      <c r="C18" s="101"/>
      <c r="D18" s="101"/>
      <c r="E18" s="101"/>
      <c r="F18" s="101"/>
      <c r="G18" s="101"/>
      <c r="H18" s="65"/>
    </row>
    <row r="19" spans="2:8" x14ac:dyDescent="0.3">
      <c r="B19" s="98" t="s">
        <v>48</v>
      </c>
      <c r="C19" s="183">
        <f>'Fig 5.12'!C15</f>
        <v>0</v>
      </c>
      <c r="D19" s="101"/>
      <c r="E19" s="101"/>
      <c r="F19" s="101"/>
      <c r="G19" s="101"/>
      <c r="H19" s="65"/>
    </row>
    <row r="20" spans="2:8" x14ac:dyDescent="0.3">
      <c r="B20" s="415" t="s">
        <v>141</v>
      </c>
      <c r="C20" s="416"/>
      <c r="D20" s="101"/>
      <c r="E20" s="101"/>
      <c r="F20" s="101"/>
      <c r="G20" s="101"/>
      <c r="H20" s="65"/>
    </row>
    <row r="21" spans="2:8" x14ac:dyDescent="0.3">
      <c r="B21" s="107" t="s">
        <v>33</v>
      </c>
      <c r="C21" s="183">
        <f>'Fig 5.12'!C17</f>
        <v>0</v>
      </c>
      <c r="D21" s="101"/>
      <c r="E21" s="101"/>
      <c r="F21" s="101"/>
      <c r="G21" s="101"/>
      <c r="H21" s="65"/>
    </row>
    <row r="22" spans="2:8" x14ac:dyDescent="0.3">
      <c r="B22" s="107" t="s">
        <v>34</v>
      </c>
      <c r="C22" s="183">
        <f>'Fig 5.12'!C18</f>
        <v>0</v>
      </c>
      <c r="D22" s="101"/>
      <c r="E22" s="101"/>
      <c r="F22" s="101"/>
      <c r="G22" s="101"/>
      <c r="H22" s="65"/>
    </row>
    <row r="23" spans="2:8" x14ac:dyDescent="0.3">
      <c r="B23" s="107" t="s">
        <v>35</v>
      </c>
      <c r="C23" s="183">
        <f>'Fig 5.12'!C19</f>
        <v>0</v>
      </c>
      <c r="D23" s="101"/>
      <c r="E23" s="101"/>
      <c r="F23" s="101"/>
      <c r="G23" s="101"/>
      <c r="H23" s="65"/>
    </row>
    <row r="24" spans="2:8" x14ac:dyDescent="0.3">
      <c r="B24" s="107" t="s">
        <v>36</v>
      </c>
      <c r="C24" s="183">
        <f>'Fig 5.12'!C20</f>
        <v>0</v>
      </c>
      <c r="D24" s="101"/>
      <c r="E24" s="101"/>
      <c r="F24" s="101"/>
      <c r="G24" s="101"/>
      <c r="H24" s="65"/>
    </row>
    <row r="25" spans="2:8" x14ac:dyDescent="0.3">
      <c r="B25" s="83"/>
      <c r="C25" s="141"/>
      <c r="D25" s="101"/>
      <c r="E25" s="101"/>
      <c r="F25" s="101"/>
      <c r="G25" s="101"/>
      <c r="H25" s="65"/>
    </row>
    <row r="26" spans="2:8" x14ac:dyDescent="0.3">
      <c r="B26" s="142"/>
      <c r="C26" s="105" t="s">
        <v>69</v>
      </c>
      <c r="D26" s="105" t="s">
        <v>70</v>
      </c>
      <c r="E26" s="105" t="s">
        <v>71</v>
      </c>
      <c r="F26" s="105" t="s">
        <v>72</v>
      </c>
      <c r="G26" s="105" t="s">
        <v>73</v>
      </c>
      <c r="H26" s="65"/>
    </row>
    <row r="27" spans="2:8" x14ac:dyDescent="0.3">
      <c r="B27" s="71"/>
      <c r="C27" s="74"/>
      <c r="D27" s="74"/>
      <c r="E27" s="74"/>
      <c r="F27" s="74"/>
      <c r="G27" s="105"/>
      <c r="H27" s="65"/>
    </row>
    <row r="28" spans="2:8" x14ac:dyDescent="0.3">
      <c r="B28" s="83" t="s">
        <v>37</v>
      </c>
      <c r="C28" s="181">
        <f>'Fig 5.12'!C24</f>
        <v>0</v>
      </c>
      <c r="D28" s="182">
        <f>'Fig 5.12'!D24</f>
        <v>0</v>
      </c>
      <c r="E28" s="181">
        <f>'Fig 5.12'!E24</f>
        <v>0</v>
      </c>
      <c r="F28" s="181">
        <f>'Fig 5.12'!F24</f>
        <v>0</v>
      </c>
      <c r="G28" s="181">
        <f>'Fig 5.12'!G24</f>
        <v>0</v>
      </c>
      <c r="H28" s="65"/>
    </row>
    <row r="29" spans="2:8" x14ac:dyDescent="0.3">
      <c r="B29" s="83" t="s">
        <v>115</v>
      </c>
      <c r="C29" s="181">
        <f>'Fig 5.12'!C25</f>
        <v>0</v>
      </c>
      <c r="D29" s="181">
        <f>'Fig 5.12'!D25</f>
        <v>0</v>
      </c>
      <c r="E29" s="181">
        <f>'Fig 5.12'!E25</f>
        <v>0</v>
      </c>
      <c r="F29" s="181">
        <f>'Fig 5.12'!F25</f>
        <v>0</v>
      </c>
      <c r="G29" s="181">
        <f>'Fig 5.12'!G25</f>
        <v>0</v>
      </c>
      <c r="H29" s="65"/>
    </row>
    <row r="30" spans="2:8" x14ac:dyDescent="0.3">
      <c r="B30" s="83" t="s">
        <v>116</v>
      </c>
      <c r="C30" s="181">
        <f>'Fig 5.12'!C26</f>
        <v>0</v>
      </c>
      <c r="D30" s="181">
        <f>'Fig 5.12'!D26</f>
        <v>0</v>
      </c>
      <c r="E30" s="181">
        <f>'Fig 5.12'!E26</f>
        <v>0</v>
      </c>
      <c r="F30" s="181">
        <f>'Fig 5.12'!F26</f>
        <v>0</v>
      </c>
      <c r="G30" s="181">
        <f>'Fig 5.12'!G26</f>
        <v>0</v>
      </c>
      <c r="H30" s="65"/>
    </row>
    <row r="31" spans="2:8" x14ac:dyDescent="0.3">
      <c r="B31" s="83" t="s">
        <v>117</v>
      </c>
      <c r="C31" s="204">
        <f>'Fig 5.12'!C27</f>
        <v>0</v>
      </c>
      <c r="D31" s="204">
        <f>'Fig 5.12'!D27</f>
        <v>0</v>
      </c>
      <c r="E31" s="204">
        <f>'Fig 5.12'!E27</f>
        <v>0</v>
      </c>
      <c r="F31" s="204">
        <f>'Fig 5.12'!F27</f>
        <v>0</v>
      </c>
      <c r="G31" s="204">
        <f>'Fig 5.12'!G27</f>
        <v>0</v>
      </c>
      <c r="H31" s="65"/>
    </row>
    <row r="32" spans="2:8" x14ac:dyDescent="0.3">
      <c r="B32" s="83" t="s">
        <v>119</v>
      </c>
      <c r="C32" s="181">
        <f>'Fig 5.12'!C28</f>
        <v>0</v>
      </c>
      <c r="D32" s="181">
        <f>'Fig 5.12'!D28</f>
        <v>0</v>
      </c>
      <c r="E32" s="181">
        <f>'Fig 5.12'!E28</f>
        <v>0</v>
      </c>
      <c r="F32" s="181">
        <f>'Fig 5.12'!F28</f>
        <v>0</v>
      </c>
      <c r="G32" s="181">
        <f>'Fig 5.12'!G28</f>
        <v>0</v>
      </c>
      <c r="H32" s="65"/>
    </row>
    <row r="33" spans="2:8" x14ac:dyDescent="0.3">
      <c r="B33" s="83" t="s">
        <v>103</v>
      </c>
      <c r="C33" s="181">
        <f>-C12</f>
        <v>0</v>
      </c>
      <c r="D33" s="181">
        <f t="shared" ref="D33:G33" si="0">-D12</f>
        <v>0</v>
      </c>
      <c r="E33" s="181">
        <f t="shared" si="0"/>
        <v>0</v>
      </c>
      <c r="F33" s="181">
        <f t="shared" si="0"/>
        <v>0</v>
      </c>
      <c r="G33" s="181">
        <f t="shared" si="0"/>
        <v>0</v>
      </c>
      <c r="H33" s="65"/>
    </row>
    <row r="34" spans="2:8" x14ac:dyDescent="0.3">
      <c r="B34" s="83" t="s">
        <v>104</v>
      </c>
      <c r="C34" s="204">
        <f>-C13</f>
        <v>0</v>
      </c>
      <c r="D34" s="204">
        <f t="shared" ref="D34:G34" si="1">-D13</f>
        <v>0</v>
      </c>
      <c r="E34" s="204">
        <f t="shared" si="1"/>
        <v>0</v>
      </c>
      <c r="F34" s="204">
        <f t="shared" si="1"/>
        <v>0</v>
      </c>
      <c r="G34" s="204">
        <f t="shared" si="1"/>
        <v>0</v>
      </c>
      <c r="H34" s="65"/>
    </row>
    <row r="35" spans="2:8" s="87" customFormat="1" ht="20.25" customHeight="1" thickBot="1" x14ac:dyDescent="0.4">
      <c r="B35" s="81" t="s">
        <v>118</v>
      </c>
      <c r="C35" s="283"/>
      <c r="D35" s="283"/>
      <c r="E35" s="283"/>
      <c r="F35" s="283"/>
      <c r="G35" s="283"/>
      <c r="H35" s="203"/>
    </row>
    <row r="36" spans="2:8" ht="12.5" thickTop="1" x14ac:dyDescent="0.3">
      <c r="B36" s="108"/>
      <c r="C36" s="53"/>
      <c r="D36" s="53"/>
      <c r="E36" s="53"/>
      <c r="F36" s="53"/>
      <c r="G36" s="53"/>
    </row>
  </sheetData>
  <mergeCells count="3">
    <mergeCell ref="B15:H15"/>
    <mergeCell ref="B20:C20"/>
    <mergeCell ref="B3:D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H18"/>
  <sheetViews>
    <sheetView zoomScaleNormal="100" workbookViewId="0">
      <selection activeCell="A11" sqref="A11"/>
    </sheetView>
  </sheetViews>
  <sheetFormatPr defaultColWidth="9.08984375" defaultRowHeight="12" x14ac:dyDescent="0.3"/>
  <cols>
    <col min="1" max="1" width="9.08984375" style="4"/>
    <col min="2" max="2" width="24.54296875" style="4" customWidth="1"/>
    <col min="3" max="7" width="9.54296875" style="4" customWidth="1"/>
    <col min="8" max="8" width="1.7265625" style="4" customWidth="1"/>
    <col min="9" max="9" width="11.26953125" style="4" bestFit="1" customWidth="1"/>
    <col min="10" max="16384" width="9.08984375" style="4"/>
  </cols>
  <sheetData>
    <row r="2" spans="2:8" x14ac:dyDescent="0.3">
      <c r="B2" s="78" t="s">
        <v>75</v>
      </c>
    </row>
    <row r="3" spans="2:8" x14ac:dyDescent="0.3">
      <c r="B3" s="108" t="s">
        <v>32</v>
      </c>
      <c r="C3" s="251">
        <f>'Fig 5.12'!C15</f>
        <v>0</v>
      </c>
    </row>
    <row r="4" spans="2:8" x14ac:dyDescent="0.3">
      <c r="B4" s="108" t="s">
        <v>38</v>
      </c>
      <c r="C4" s="250">
        <v>0.8</v>
      </c>
    </row>
    <row r="5" spans="2:8" x14ac:dyDescent="0.3">
      <c r="B5" s="108" t="s">
        <v>39</v>
      </c>
      <c r="C5" s="143">
        <f>C3*C4</f>
        <v>0</v>
      </c>
    </row>
    <row r="6" spans="2:8" x14ac:dyDescent="0.3">
      <c r="B6" s="108" t="s">
        <v>40</v>
      </c>
      <c r="C6" s="143">
        <f>C3-C5</f>
        <v>0</v>
      </c>
    </row>
    <row r="7" spans="2:8" x14ac:dyDescent="0.3">
      <c r="B7" s="108" t="s">
        <v>41</v>
      </c>
      <c r="C7" s="35">
        <v>0.05</v>
      </c>
    </row>
    <row r="8" spans="2:8" x14ac:dyDescent="0.3">
      <c r="B8" s="108" t="s">
        <v>93</v>
      </c>
      <c r="C8" s="35">
        <v>5.0000000000000001E-3</v>
      </c>
      <c r="D8" s="304">
        <f>C8*C5</f>
        <v>0</v>
      </c>
    </row>
    <row r="10" spans="2:8" ht="12.5" thickBot="1" x14ac:dyDescent="0.35"/>
    <row r="11" spans="2:8" ht="15" customHeight="1" thickTop="1" thickBot="1" x14ac:dyDescent="0.35">
      <c r="B11" s="411" t="s">
        <v>106</v>
      </c>
      <c r="C11" s="412"/>
      <c r="D11" s="412"/>
      <c r="E11" s="412"/>
      <c r="F11" s="412"/>
      <c r="G11" s="412"/>
      <c r="H11" s="413"/>
    </row>
    <row r="12" spans="2:8" ht="12" customHeight="1" thickTop="1" x14ac:dyDescent="0.3">
      <c r="B12" s="207"/>
      <c r="C12" s="208"/>
      <c r="D12" s="208"/>
      <c r="E12" s="208"/>
      <c r="F12" s="208"/>
      <c r="G12" s="208"/>
      <c r="H12" s="209"/>
    </row>
    <row r="13" spans="2:8" ht="12" customHeight="1" x14ac:dyDescent="0.3">
      <c r="B13" s="71"/>
      <c r="C13" s="72" t="s">
        <v>69</v>
      </c>
      <c r="D13" s="72" t="s">
        <v>70</v>
      </c>
      <c r="E13" s="72" t="s">
        <v>71</v>
      </c>
      <c r="F13" s="72" t="s">
        <v>72</v>
      </c>
      <c r="G13" s="72" t="s">
        <v>73</v>
      </c>
      <c r="H13" s="65"/>
    </row>
    <row r="14" spans="2:8" x14ac:dyDescent="0.3">
      <c r="B14" s="71"/>
      <c r="C14" s="91"/>
      <c r="D14" s="91"/>
      <c r="E14" s="91"/>
      <c r="F14" s="91"/>
      <c r="G14" s="91"/>
      <c r="H14" s="65"/>
    </row>
    <row r="15" spans="2:8" x14ac:dyDescent="0.3">
      <c r="B15" s="83" t="s">
        <v>105</v>
      </c>
      <c r="C15" s="168">
        <f>'Fig 5.11'!C52</f>
        <v>0</v>
      </c>
      <c r="D15" s="168">
        <f>'Fig 5.11'!D52</f>
        <v>0</v>
      </c>
      <c r="E15" s="168">
        <f>'Fig 5.11'!E52</f>
        <v>0</v>
      </c>
      <c r="F15" s="168">
        <f>'Fig 5.11'!F52</f>
        <v>0</v>
      </c>
      <c r="G15" s="194">
        <f>'Fig 5.11'!G52</f>
        <v>0</v>
      </c>
      <c r="H15" s="65"/>
    </row>
    <row r="16" spans="2:8" x14ac:dyDescent="0.3">
      <c r="B16" s="83" t="s">
        <v>146</v>
      </c>
      <c r="C16" s="284"/>
      <c r="D16" s="284"/>
      <c r="E16" s="284"/>
      <c r="F16" s="284"/>
      <c r="G16" s="285"/>
      <c r="H16" s="65"/>
    </row>
    <row r="17" spans="2:8" s="87" customFormat="1" ht="20.25" customHeight="1" thickBot="1" x14ac:dyDescent="0.4">
      <c r="B17" s="81" t="s">
        <v>145</v>
      </c>
      <c r="C17" s="286"/>
      <c r="D17" s="286"/>
      <c r="E17" s="286"/>
      <c r="F17" s="286"/>
      <c r="G17" s="287"/>
      <c r="H17" s="203"/>
    </row>
    <row r="18" spans="2:8" ht="12.5" thickTop="1" x14ac:dyDescent="0.3"/>
  </sheetData>
  <mergeCells count="1">
    <mergeCell ref="B11:H1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P43"/>
  <sheetViews>
    <sheetView zoomScaleNormal="100" workbookViewId="0"/>
  </sheetViews>
  <sheetFormatPr defaultColWidth="9.08984375" defaultRowHeight="12" x14ac:dyDescent="0.3"/>
  <cols>
    <col min="1" max="1" width="9.08984375" style="4"/>
    <col min="2" max="2" width="25.90625" style="4" customWidth="1"/>
    <col min="3" max="6" width="9.54296875" style="4" customWidth="1"/>
    <col min="7" max="7" width="10.08984375" style="4" customWidth="1"/>
    <col min="8" max="8" width="9.54296875" style="4" customWidth="1"/>
    <col min="9" max="13" width="11.08984375" style="4" customWidth="1"/>
    <col min="14" max="14" width="3" style="4" customWidth="1"/>
    <col min="15" max="15" width="13" style="4" customWidth="1"/>
    <col min="16" max="16" width="11.08984375" style="4" customWidth="1"/>
    <col min="17" max="16384" width="9.08984375" style="4"/>
  </cols>
  <sheetData>
    <row r="1" spans="2:16" ht="41.4" customHeight="1" x14ac:dyDescent="0.3">
      <c r="B1" s="310" t="s">
        <v>154</v>
      </c>
      <c r="C1" s="311" t="s">
        <v>155</v>
      </c>
      <c r="D1" s="312">
        <v>5</v>
      </c>
      <c r="E1" s="1"/>
      <c r="F1" s="1"/>
      <c r="G1" s="1"/>
    </row>
    <row r="2" spans="2:16" x14ac:dyDescent="0.3">
      <c r="B2" s="109" t="s">
        <v>27</v>
      </c>
      <c r="C2" s="246" t="s">
        <v>69</v>
      </c>
      <c r="D2" s="246" t="s">
        <v>70</v>
      </c>
      <c r="E2" s="246" t="s">
        <v>71</v>
      </c>
      <c r="F2" s="246" t="s">
        <v>72</v>
      </c>
      <c r="G2" s="246" t="s">
        <v>73</v>
      </c>
    </row>
    <row r="3" spans="2:16" x14ac:dyDescent="0.3">
      <c r="B3" s="108"/>
      <c r="C3" s="108"/>
      <c r="D3" s="108"/>
      <c r="E3" s="108"/>
      <c r="F3" s="108"/>
      <c r="G3" s="108"/>
    </row>
    <row r="4" spans="2:16" x14ac:dyDescent="0.3">
      <c r="B4" s="108" t="s">
        <v>28</v>
      </c>
      <c r="C4" s="390">
        <f>'Fig 5.13'!C4</f>
        <v>0</v>
      </c>
      <c r="D4" s="390">
        <f>'Fig 5.13'!D4</f>
        <v>0</v>
      </c>
      <c r="E4" s="390">
        <f>'Fig 5.13'!E4</f>
        <v>0</v>
      </c>
      <c r="F4" s="390">
        <f>'Fig 5.13'!F4</f>
        <v>0</v>
      </c>
      <c r="G4" s="390">
        <f>'Fig 5.13'!G4</f>
        <v>0</v>
      </c>
    </row>
    <row r="5" spans="2:16" x14ac:dyDescent="0.3">
      <c r="B5" s="108" t="s">
        <v>29</v>
      </c>
      <c r="C5" s="390">
        <f>'Fig 5.13'!C5</f>
        <v>0</v>
      </c>
      <c r="D5" s="390">
        <f>'Fig 5.13'!D5</f>
        <v>0</v>
      </c>
      <c r="E5" s="390">
        <f>'Fig 5.13'!E5</f>
        <v>0</v>
      </c>
      <c r="F5" s="390">
        <f>'Fig 5.13'!F5</f>
        <v>0</v>
      </c>
      <c r="G5" s="390">
        <f>'Fig 5.13'!G5</f>
        <v>0</v>
      </c>
    </row>
    <row r="6" spans="2:16" x14ac:dyDescent="0.3">
      <c r="B6" s="108" t="s">
        <v>30</v>
      </c>
      <c r="C6" s="390">
        <f>'Fig 5.13'!C6</f>
        <v>0</v>
      </c>
      <c r="D6" s="390">
        <f>'Fig 5.13'!D6</f>
        <v>0</v>
      </c>
      <c r="E6" s="390">
        <f>'Fig 5.13'!E6</f>
        <v>0</v>
      </c>
      <c r="F6" s="390">
        <f>'Fig 5.13'!F6</f>
        <v>0</v>
      </c>
      <c r="G6" s="390">
        <f>'Fig 5.13'!G6</f>
        <v>0</v>
      </c>
    </row>
    <row r="8" spans="2:16" x14ac:dyDescent="0.3">
      <c r="B8" s="151" t="s">
        <v>82</v>
      </c>
      <c r="C8" s="314" t="s">
        <v>69</v>
      </c>
      <c r="D8" s="314" t="s">
        <v>70</v>
      </c>
      <c r="E8" s="314" t="s">
        <v>71</v>
      </c>
      <c r="F8" s="314" t="s">
        <v>72</v>
      </c>
      <c r="G8" s="315" t="s">
        <v>73</v>
      </c>
      <c r="H8" s="314" t="s">
        <v>89</v>
      </c>
      <c r="I8" s="314" t="s">
        <v>49</v>
      </c>
      <c r="J8" s="314" t="s">
        <v>50</v>
      </c>
      <c r="K8" s="314" t="s">
        <v>90</v>
      </c>
      <c r="L8" s="314" t="s">
        <v>91</v>
      </c>
      <c r="M8" s="314" t="s">
        <v>92</v>
      </c>
    </row>
    <row r="9" spans="2:16" x14ac:dyDescent="0.3">
      <c r="B9" s="144"/>
      <c r="C9" s="39"/>
      <c r="D9" s="39"/>
      <c r="E9" s="39"/>
      <c r="F9" s="39"/>
      <c r="G9" s="39"/>
      <c r="H9" s="39"/>
      <c r="I9" s="39"/>
      <c r="J9" s="39"/>
      <c r="K9" s="39"/>
      <c r="L9" s="39"/>
      <c r="M9" s="39"/>
      <c r="N9" s="39"/>
      <c r="O9" s="39"/>
      <c r="P9" s="40"/>
    </row>
    <row r="10" spans="2:16" x14ac:dyDescent="0.3">
      <c r="B10" s="120" t="s">
        <v>83</v>
      </c>
      <c r="C10" s="417">
        <v>0.5</v>
      </c>
      <c r="D10" s="417"/>
      <c r="E10" s="418">
        <v>7</v>
      </c>
      <c r="F10" s="418"/>
      <c r="G10" s="119"/>
      <c r="H10" s="118"/>
      <c r="I10" s="16"/>
      <c r="J10" s="16"/>
      <c r="K10" s="16"/>
      <c r="L10" s="16"/>
      <c r="M10" s="41"/>
      <c r="N10" s="41"/>
      <c r="O10" s="316">
        <f>E10</f>
        <v>7</v>
      </c>
      <c r="P10" s="147" t="s">
        <v>81</v>
      </c>
    </row>
    <row r="11" spans="2:16" x14ac:dyDescent="0.3">
      <c r="B11" s="121" t="s">
        <v>84</v>
      </c>
      <c r="C11" s="133">
        <f>'Fig 5.13'!C13</f>
        <v>0</v>
      </c>
      <c r="D11" s="133">
        <f>'Fig 5.13'!D13</f>
        <v>0</v>
      </c>
      <c r="E11" s="133">
        <f>'Fig 5.13'!E13</f>
        <v>0</v>
      </c>
      <c r="F11" s="133">
        <f>'Fig 5.13'!F13</f>
        <v>0</v>
      </c>
      <c r="G11" s="133">
        <f>'Fig 5.13'!G13</f>
        <v>0</v>
      </c>
      <c r="H11" s="391">
        <f>'Fig 5.13'!H13</f>
        <v>0</v>
      </c>
      <c r="I11" s="133">
        <f>'Fig 5.13'!I13</f>
        <v>0</v>
      </c>
      <c r="J11" s="124"/>
      <c r="K11" s="124"/>
      <c r="L11" s="124"/>
      <c r="M11" s="124"/>
      <c r="N11" s="115"/>
      <c r="O11" s="115">
        <f>-SUM(C11:M11)</f>
        <v>0</v>
      </c>
      <c r="P11" s="123">
        <f>C4+O11</f>
        <v>0</v>
      </c>
    </row>
    <row r="12" spans="2:16" x14ac:dyDescent="0.3">
      <c r="B12" s="121" t="s">
        <v>85</v>
      </c>
      <c r="C12" s="124"/>
      <c r="D12" s="133">
        <f>'Fig 5.13'!D14</f>
        <v>0</v>
      </c>
      <c r="E12" s="133">
        <f>'Fig 5.13'!E14</f>
        <v>0</v>
      </c>
      <c r="F12" s="133">
        <f>'Fig 5.13'!F14</f>
        <v>0</v>
      </c>
      <c r="G12" s="133">
        <f>'Fig 5.13'!G14</f>
        <v>0</v>
      </c>
      <c r="H12" s="391">
        <f>'Fig 5.13'!H14</f>
        <v>0</v>
      </c>
      <c r="I12" s="133">
        <f>'Fig 5.13'!I14</f>
        <v>0</v>
      </c>
      <c r="J12" s="133">
        <f>'Fig 5.13'!J14</f>
        <v>0</v>
      </c>
      <c r="K12" s="124"/>
      <c r="L12" s="124"/>
      <c r="M12" s="124"/>
      <c r="N12" s="115"/>
      <c r="O12" s="115">
        <f t="shared" ref="O12:O15" si="0">-SUM(C12:M12)</f>
        <v>0</v>
      </c>
      <c r="P12" s="123">
        <f>D4+O12</f>
        <v>0</v>
      </c>
    </row>
    <row r="13" spans="2:16" x14ac:dyDescent="0.3">
      <c r="B13" s="121" t="s">
        <v>86</v>
      </c>
      <c r="C13" s="124"/>
      <c r="D13" s="124"/>
      <c r="E13" s="133">
        <f>'Fig 5.13'!E15</f>
        <v>0</v>
      </c>
      <c r="F13" s="133">
        <f>'Fig 5.13'!F15</f>
        <v>0</v>
      </c>
      <c r="G13" s="133">
        <f>'Fig 5.13'!G15</f>
        <v>0</v>
      </c>
      <c r="H13" s="391">
        <f>'Fig 5.13'!H15</f>
        <v>0</v>
      </c>
      <c r="I13" s="133">
        <f>'Fig 5.13'!I15</f>
        <v>0</v>
      </c>
      <c r="J13" s="133">
        <f>'Fig 5.13'!J15</f>
        <v>0</v>
      </c>
      <c r="K13" s="133">
        <f>'Fig 5.13'!K15</f>
        <v>0</v>
      </c>
      <c r="L13" s="124"/>
      <c r="M13" s="124"/>
      <c r="N13" s="115"/>
      <c r="O13" s="115">
        <f t="shared" si="0"/>
        <v>0</v>
      </c>
      <c r="P13" s="123">
        <f>E4+O13</f>
        <v>0</v>
      </c>
    </row>
    <row r="14" spans="2:16" x14ac:dyDescent="0.3">
      <c r="B14" s="121" t="s">
        <v>87</v>
      </c>
      <c r="C14" s="124"/>
      <c r="D14" s="124"/>
      <c r="E14" s="124"/>
      <c r="F14" s="133">
        <f>'Fig 5.13'!F16</f>
        <v>0</v>
      </c>
      <c r="G14" s="133">
        <f>'Fig 5.13'!G16</f>
        <v>0</v>
      </c>
      <c r="H14" s="391">
        <f>'Fig 5.13'!H16</f>
        <v>0</v>
      </c>
      <c r="I14" s="133">
        <f>'Fig 5.13'!I16</f>
        <v>0</v>
      </c>
      <c r="J14" s="133">
        <f>'Fig 5.13'!J16</f>
        <v>0</v>
      </c>
      <c r="K14" s="133">
        <f>'Fig 5.13'!K16</f>
        <v>0</v>
      </c>
      <c r="L14" s="133">
        <f>'Fig 5.13'!L16</f>
        <v>0</v>
      </c>
      <c r="M14" s="124"/>
      <c r="N14" s="115"/>
      <c r="O14" s="115">
        <f t="shared" si="0"/>
        <v>0</v>
      </c>
      <c r="P14" s="123">
        <f>F4+O14</f>
        <v>0</v>
      </c>
    </row>
    <row r="15" spans="2:16" x14ac:dyDescent="0.3">
      <c r="B15" s="121" t="s">
        <v>88</v>
      </c>
      <c r="C15" s="125"/>
      <c r="D15" s="125"/>
      <c r="E15" s="125"/>
      <c r="F15" s="125"/>
      <c r="G15" s="392">
        <f>'Fig 5.13'!G17</f>
        <v>0</v>
      </c>
      <c r="H15" s="393">
        <f>'Fig 5.13'!H17</f>
        <v>0</v>
      </c>
      <c r="I15" s="392">
        <f>'Fig 5.13'!I17</f>
        <v>0</v>
      </c>
      <c r="J15" s="392">
        <f>'Fig 5.13'!J17</f>
        <v>0</v>
      </c>
      <c r="K15" s="392">
        <f>'Fig 5.13'!K17</f>
        <v>0</v>
      </c>
      <c r="L15" s="392">
        <f>'Fig 5.13'!L17</f>
        <v>0</v>
      </c>
      <c r="M15" s="392">
        <f>$G$15/($E$10-1)</f>
        <v>0</v>
      </c>
      <c r="N15" s="116"/>
      <c r="O15" s="317">
        <f t="shared" si="0"/>
        <v>0</v>
      </c>
      <c r="P15" s="123">
        <f>G4+O15</f>
        <v>0</v>
      </c>
    </row>
    <row r="16" spans="2:16" x14ac:dyDescent="0.3">
      <c r="B16" s="120" t="s">
        <v>79</v>
      </c>
      <c r="C16" s="127">
        <f>'Fig 5.13'!C18</f>
        <v>0</v>
      </c>
      <c r="D16" s="127">
        <f>'Fig 5.13'!D18</f>
        <v>0</v>
      </c>
      <c r="E16" s="127">
        <f>'Fig 5.13'!E18</f>
        <v>0</v>
      </c>
      <c r="F16" s="127">
        <f>'Fig 5.13'!F18</f>
        <v>0</v>
      </c>
      <c r="G16" s="127">
        <f>'Fig 5.13'!G18</f>
        <v>0</v>
      </c>
      <c r="H16" s="127"/>
      <c r="I16" s="127"/>
      <c r="J16" s="127"/>
      <c r="K16" s="127"/>
      <c r="L16" s="127"/>
      <c r="M16" s="127"/>
      <c r="N16" s="116"/>
      <c r="O16" s="115">
        <f>SUM(O11:O15)</f>
        <v>0</v>
      </c>
      <c r="P16" s="42"/>
    </row>
    <row r="17" spans="2:16" x14ac:dyDescent="0.3">
      <c r="B17" s="128"/>
      <c r="C17" s="129"/>
      <c r="D17" s="129"/>
      <c r="E17" s="129"/>
      <c r="F17" s="129"/>
      <c r="G17" s="129"/>
      <c r="H17" s="118"/>
      <c r="I17" s="16"/>
      <c r="J17" s="16"/>
      <c r="K17" s="130"/>
      <c r="L17" s="16"/>
      <c r="M17" s="16"/>
      <c r="N17" s="16"/>
      <c r="O17" s="112"/>
      <c r="P17" s="42"/>
    </row>
    <row r="18" spans="2:16" x14ac:dyDescent="0.3">
      <c r="B18" s="120" t="s">
        <v>80</v>
      </c>
      <c r="C18" s="119"/>
      <c r="D18" s="119"/>
      <c r="E18" s="418">
        <v>7</v>
      </c>
      <c r="F18" s="418"/>
      <c r="G18" s="119"/>
      <c r="H18" s="118"/>
      <c r="I18" s="16"/>
      <c r="J18" s="16"/>
      <c r="K18" s="16"/>
      <c r="L18" s="16"/>
      <c r="M18" s="41"/>
      <c r="N18" s="16"/>
      <c r="O18" s="316">
        <f>E18</f>
        <v>7</v>
      </c>
      <c r="P18" s="147" t="s">
        <v>81</v>
      </c>
    </row>
    <row r="19" spans="2:16" x14ac:dyDescent="0.3">
      <c r="B19" s="306" t="s">
        <v>148</v>
      </c>
      <c r="C19" s="133">
        <f>'Fig 5.13'!C21</f>
        <v>0</v>
      </c>
      <c r="D19" s="133">
        <f>'Fig 5.13'!D21</f>
        <v>0</v>
      </c>
      <c r="E19" s="133">
        <f>'Fig 5.13'!E21</f>
        <v>0</v>
      </c>
      <c r="F19" s="133">
        <f>'Fig 5.13'!F21</f>
        <v>0</v>
      </c>
      <c r="G19" s="133">
        <f>'Fig 5.13'!G21</f>
        <v>0</v>
      </c>
      <c r="H19" s="391">
        <f>'Fig 5.13'!H21</f>
        <v>0</v>
      </c>
      <c r="I19" s="133">
        <f>'Fig 5.13'!I21</f>
        <v>0</v>
      </c>
      <c r="J19" s="124"/>
      <c r="K19" s="124"/>
      <c r="L19" s="124"/>
      <c r="M19" s="124"/>
      <c r="N19" s="116"/>
      <c r="O19" s="115">
        <f>-SUM(C19:M19)</f>
        <v>0</v>
      </c>
      <c r="P19" s="123">
        <f>C6+O19</f>
        <v>0</v>
      </c>
    </row>
    <row r="20" spans="2:16" x14ac:dyDescent="0.3">
      <c r="B20" s="306" t="s">
        <v>149</v>
      </c>
      <c r="C20" s="124"/>
      <c r="D20" s="133">
        <f>'Fig 5.13'!D22</f>
        <v>0</v>
      </c>
      <c r="E20" s="133">
        <f>'Fig 5.13'!E22</f>
        <v>0</v>
      </c>
      <c r="F20" s="133">
        <f>'Fig 5.13'!F22</f>
        <v>0</v>
      </c>
      <c r="G20" s="133">
        <f>'Fig 5.13'!G22</f>
        <v>0</v>
      </c>
      <c r="H20" s="391">
        <f>'Fig 5.13'!H22</f>
        <v>0</v>
      </c>
      <c r="I20" s="133">
        <f>'Fig 5.13'!I22</f>
        <v>0</v>
      </c>
      <c r="J20" s="133">
        <f>'Fig 5.13'!J22</f>
        <v>0</v>
      </c>
      <c r="K20" s="124"/>
      <c r="L20" s="124"/>
      <c r="M20" s="124"/>
      <c r="N20" s="116"/>
      <c r="O20" s="115">
        <f t="shared" ref="O20:O23" si="1">-SUM(C20:M20)</f>
        <v>0</v>
      </c>
      <c r="P20" s="123">
        <f>D6+O20</f>
        <v>0</v>
      </c>
    </row>
    <row r="21" spans="2:16" x14ac:dyDescent="0.3">
      <c r="B21" s="306" t="s">
        <v>150</v>
      </c>
      <c r="C21" s="124"/>
      <c r="D21" s="124"/>
      <c r="E21" s="133">
        <f>'Fig 5.13'!E23</f>
        <v>0</v>
      </c>
      <c r="F21" s="133">
        <f>'Fig 5.13'!F23</f>
        <v>0</v>
      </c>
      <c r="G21" s="133">
        <f>'Fig 5.13'!G23</f>
        <v>0</v>
      </c>
      <c r="H21" s="391">
        <f>'Fig 5.13'!H23</f>
        <v>0</v>
      </c>
      <c r="I21" s="133">
        <f>'Fig 5.13'!I23</f>
        <v>0</v>
      </c>
      <c r="J21" s="133">
        <f>'Fig 5.13'!J23</f>
        <v>0</v>
      </c>
      <c r="K21" s="133">
        <f>'Fig 5.13'!K23</f>
        <v>0</v>
      </c>
      <c r="L21" s="124"/>
      <c r="M21" s="124"/>
      <c r="N21" s="116"/>
      <c r="O21" s="115">
        <f t="shared" si="1"/>
        <v>0</v>
      </c>
      <c r="P21" s="123">
        <f>E6+O21</f>
        <v>0</v>
      </c>
    </row>
    <row r="22" spans="2:16" x14ac:dyDescent="0.3">
      <c r="B22" s="306" t="s">
        <v>151</v>
      </c>
      <c r="C22" s="124"/>
      <c r="D22" s="124"/>
      <c r="E22" s="398"/>
      <c r="F22" s="133">
        <f>'Fig 5.13'!F24</f>
        <v>0</v>
      </c>
      <c r="G22" s="133">
        <f>'Fig 5.13'!G24</f>
        <v>0</v>
      </c>
      <c r="H22" s="391">
        <f>'Fig 5.13'!H24</f>
        <v>0</v>
      </c>
      <c r="I22" s="133">
        <f>'Fig 5.13'!I24</f>
        <v>0</v>
      </c>
      <c r="J22" s="133">
        <f>'Fig 5.13'!J24</f>
        <v>0</v>
      </c>
      <c r="K22" s="133">
        <f>'Fig 5.13'!K24</f>
        <v>0</v>
      </c>
      <c r="L22" s="133">
        <f>'Fig 5.13'!L24</f>
        <v>0</v>
      </c>
      <c r="M22" s="124"/>
      <c r="N22" s="116"/>
      <c r="O22" s="115">
        <f t="shared" si="1"/>
        <v>0</v>
      </c>
      <c r="P22" s="123">
        <f>F6+O22</f>
        <v>0</v>
      </c>
    </row>
    <row r="23" spans="2:16" x14ac:dyDescent="0.3">
      <c r="B23" s="306" t="s">
        <v>152</v>
      </c>
      <c r="C23" s="125"/>
      <c r="D23" s="125"/>
      <c r="E23" s="125"/>
      <c r="F23" s="125"/>
      <c r="G23" s="392">
        <f>'Fig 5.13'!G25</f>
        <v>0</v>
      </c>
      <c r="H23" s="393">
        <f>'Fig 5.13'!H25</f>
        <v>0</v>
      </c>
      <c r="I23" s="392">
        <f>'Fig 5.13'!I25</f>
        <v>0</v>
      </c>
      <c r="J23" s="392">
        <f>'Fig 5.13'!J25</f>
        <v>0</v>
      </c>
      <c r="K23" s="392">
        <f>'Fig 5.13'!K25</f>
        <v>0</v>
      </c>
      <c r="L23" s="392">
        <f>'Fig 5.13'!L25</f>
        <v>0</v>
      </c>
      <c r="M23" s="392">
        <f>-$G$6/$E$18</f>
        <v>0</v>
      </c>
      <c r="N23" s="116"/>
      <c r="O23" s="317">
        <f t="shared" si="1"/>
        <v>0</v>
      </c>
      <c r="P23" s="123">
        <f>G6+O23</f>
        <v>0</v>
      </c>
    </row>
    <row r="24" spans="2:16" x14ac:dyDescent="0.3">
      <c r="B24" s="305" t="s">
        <v>153</v>
      </c>
      <c r="C24" s="127">
        <f>'Fig 5.13'!C26</f>
        <v>0</v>
      </c>
      <c r="D24" s="127">
        <f>'Fig 5.13'!D26</f>
        <v>0</v>
      </c>
      <c r="E24" s="127">
        <f>'Fig 5.13'!E26</f>
        <v>0</v>
      </c>
      <c r="F24" s="127">
        <f>'Fig 5.13'!F26</f>
        <v>0</v>
      </c>
      <c r="G24" s="127">
        <f>'Fig 5.13'!G26</f>
        <v>0</v>
      </c>
      <c r="H24" s="127"/>
      <c r="I24" s="127"/>
      <c r="J24" s="127"/>
      <c r="K24" s="127"/>
      <c r="L24" s="127"/>
      <c r="M24" s="127"/>
      <c r="N24" s="115"/>
      <c r="O24" s="115">
        <f>SUM(O19:O23)</f>
        <v>0</v>
      </c>
      <c r="P24" s="42"/>
    </row>
    <row r="25" spans="2:16" x14ac:dyDescent="0.3">
      <c r="B25" s="132"/>
      <c r="C25" s="116"/>
      <c r="D25" s="116"/>
      <c r="E25" s="116"/>
      <c r="F25" s="116"/>
      <c r="G25" s="116"/>
      <c r="H25" s="122"/>
      <c r="I25" s="116"/>
      <c r="J25" s="116"/>
      <c r="K25" s="116"/>
      <c r="L25" s="115"/>
      <c r="M25" s="115"/>
      <c r="N25" s="115"/>
      <c r="O25" s="41"/>
      <c r="P25" s="42"/>
    </row>
    <row r="26" spans="2:16" x14ac:dyDescent="0.3">
      <c r="B26" s="134" t="s">
        <v>44</v>
      </c>
      <c r="C26" s="135">
        <f>'Fig 5.13'!C28</f>
        <v>0</v>
      </c>
      <c r="D26" s="135">
        <f>'Fig 5.13'!D28</f>
        <v>0</v>
      </c>
      <c r="E26" s="135">
        <f>'Fig 5.13'!E28</f>
        <v>0</v>
      </c>
      <c r="F26" s="135">
        <f>'Fig 5.13'!F28</f>
        <v>0</v>
      </c>
      <c r="G26" s="135">
        <f>'Fig 5.13'!G28</f>
        <v>0</v>
      </c>
      <c r="H26" s="145"/>
      <c r="I26" s="126"/>
      <c r="J26" s="126"/>
      <c r="K26" s="126"/>
      <c r="L26" s="146"/>
      <c r="M26" s="146"/>
      <c r="N26" s="146"/>
      <c r="O26" s="309">
        <f>-SUM(C26:M26)</f>
        <v>0</v>
      </c>
      <c r="P26" s="44"/>
    </row>
    <row r="27" spans="2:16" ht="13" x14ac:dyDescent="0.3">
      <c r="B27" s="37"/>
      <c r="C27" s="37"/>
      <c r="D27" s="37"/>
      <c r="E27" s="37"/>
      <c r="F27" s="37"/>
      <c r="G27" s="37"/>
      <c r="H27" s="37"/>
      <c r="I27" s="37"/>
      <c r="J27" s="37"/>
      <c r="K27" s="37"/>
      <c r="L27" s="36"/>
      <c r="M27" s="36"/>
    </row>
    <row r="28" spans="2:16" ht="12.5" thickBot="1" x14ac:dyDescent="0.35">
      <c r="B28" s="1"/>
      <c r="C28" s="1"/>
      <c r="D28" s="1"/>
      <c r="E28" s="1"/>
      <c r="F28" s="1"/>
      <c r="G28" s="1"/>
    </row>
    <row r="29" spans="2:16" ht="15" customHeight="1" thickTop="1" thickBot="1" x14ac:dyDescent="0.35">
      <c r="B29" s="411" t="s">
        <v>156</v>
      </c>
      <c r="C29" s="412"/>
      <c r="D29" s="412"/>
      <c r="E29" s="412"/>
      <c r="F29" s="412"/>
      <c r="G29" s="413"/>
    </row>
    <row r="30" spans="2:16" ht="12" customHeight="1" thickTop="1" x14ac:dyDescent="0.3">
      <c r="B30" s="207"/>
      <c r="C30" s="208"/>
      <c r="D30" s="208"/>
      <c r="E30" s="208"/>
      <c r="F30" s="208"/>
      <c r="G30" s="209"/>
    </row>
    <row r="31" spans="2:16" ht="11.65" customHeight="1" x14ac:dyDescent="0.3">
      <c r="B31" s="71"/>
      <c r="C31" s="72" t="s">
        <v>69</v>
      </c>
      <c r="D31" s="72" t="s">
        <v>70</v>
      </c>
      <c r="E31" s="72" t="s">
        <v>71</v>
      </c>
      <c r="F31" s="72" t="s">
        <v>72</v>
      </c>
      <c r="G31" s="248" t="s">
        <v>73</v>
      </c>
    </row>
    <row r="32" spans="2:16" x14ac:dyDescent="0.3">
      <c r="B32" s="71"/>
      <c r="C32" s="105"/>
      <c r="D32" s="105"/>
      <c r="E32" s="105"/>
      <c r="F32" s="105"/>
      <c r="G32" s="249"/>
    </row>
    <row r="33" spans="2:8" x14ac:dyDescent="0.3">
      <c r="B33" s="83" t="s">
        <v>145</v>
      </c>
      <c r="C33" s="84">
        <f>'Fig 5.15'!C17</f>
        <v>0</v>
      </c>
      <c r="D33" s="84">
        <f>'Fig 5.15'!D17</f>
        <v>0</v>
      </c>
      <c r="E33" s="84">
        <f>'Fig 5.15'!E17</f>
        <v>0</v>
      </c>
      <c r="F33" s="84">
        <f>'Fig 5.15'!F17</f>
        <v>0</v>
      </c>
      <c r="G33" s="252">
        <f>'Fig 5.15'!G17</f>
        <v>0</v>
      </c>
    </row>
    <row r="34" spans="2:8" x14ac:dyDescent="0.3">
      <c r="B34" s="71"/>
      <c r="C34" s="88"/>
      <c r="D34" s="88"/>
      <c r="E34" s="88"/>
      <c r="F34" s="88"/>
      <c r="G34" s="253"/>
    </row>
    <row r="35" spans="2:8" x14ac:dyDescent="0.3">
      <c r="B35" s="83" t="s">
        <v>46</v>
      </c>
      <c r="C35" s="88"/>
      <c r="D35" s="88"/>
      <c r="E35" s="88"/>
      <c r="F35" s="88"/>
      <c r="G35" s="253"/>
    </row>
    <row r="36" spans="2:8" x14ac:dyDescent="0.3">
      <c r="B36" s="83" t="s">
        <v>51</v>
      </c>
      <c r="C36" s="179">
        <f>-'Fig 5.14'!C32</f>
        <v>0</v>
      </c>
      <c r="D36" s="179">
        <f>-'Fig 5.14'!D32</f>
        <v>0</v>
      </c>
      <c r="E36" s="179">
        <f>-'Fig 5.14'!E32</f>
        <v>0</v>
      </c>
      <c r="F36" s="179">
        <f>-'Fig 5.14'!F32</f>
        <v>0</v>
      </c>
      <c r="G36" s="254">
        <f>-'Fig 5.14'!G32</f>
        <v>0</v>
      </c>
    </row>
    <row r="37" spans="2:8" x14ac:dyDescent="0.3">
      <c r="B37" s="83" t="s">
        <v>52</v>
      </c>
      <c r="C37" s="179">
        <f>C16</f>
        <v>0</v>
      </c>
      <c r="D37" s="179">
        <f t="shared" ref="D37:G37" si="2">D16</f>
        <v>0</v>
      </c>
      <c r="E37" s="179">
        <f t="shared" si="2"/>
        <v>0</v>
      </c>
      <c r="F37" s="179">
        <f t="shared" si="2"/>
        <v>0</v>
      </c>
      <c r="G37" s="254">
        <f t="shared" si="2"/>
        <v>0</v>
      </c>
    </row>
    <row r="38" spans="2:8" x14ac:dyDescent="0.3">
      <c r="B38" s="83" t="s">
        <v>107</v>
      </c>
      <c r="C38" s="179">
        <f>C24</f>
        <v>0</v>
      </c>
      <c r="D38" s="179">
        <f t="shared" ref="D38:G38" si="3">D24</f>
        <v>0</v>
      </c>
      <c r="E38" s="179">
        <f t="shared" si="3"/>
        <v>0</v>
      </c>
      <c r="F38" s="179">
        <f t="shared" si="3"/>
        <v>0</v>
      </c>
      <c r="G38" s="254">
        <f t="shared" si="3"/>
        <v>0</v>
      </c>
    </row>
    <row r="39" spans="2:8" x14ac:dyDescent="0.3">
      <c r="B39" s="206" t="s">
        <v>53</v>
      </c>
      <c r="C39" s="265"/>
      <c r="D39" s="265"/>
      <c r="E39" s="265"/>
      <c r="F39" s="265"/>
      <c r="G39" s="288"/>
    </row>
    <row r="40" spans="2:8" x14ac:dyDescent="0.3">
      <c r="B40" s="77" t="s">
        <v>147</v>
      </c>
      <c r="C40" s="265"/>
      <c r="D40" s="265"/>
      <c r="E40" s="265"/>
      <c r="F40" s="265"/>
      <c r="G40" s="288"/>
    </row>
    <row r="41" spans="2:8" x14ac:dyDescent="0.3">
      <c r="B41" s="77" t="s">
        <v>108</v>
      </c>
      <c r="C41" s="289"/>
      <c r="D41" s="289"/>
      <c r="E41" s="289"/>
      <c r="F41" s="289"/>
      <c r="G41" s="290"/>
    </row>
    <row r="42" spans="2:8" s="87" customFormat="1" ht="15" customHeight="1" thickBot="1" x14ac:dyDescent="0.35">
      <c r="B42" s="81" t="s">
        <v>54</v>
      </c>
      <c r="C42" s="291"/>
      <c r="D42" s="291"/>
      <c r="E42" s="291"/>
      <c r="F42" s="291"/>
      <c r="G42" s="292"/>
      <c r="H42" s="4"/>
    </row>
    <row r="43" spans="2:8" ht="12.5" thickTop="1" x14ac:dyDescent="0.3"/>
  </sheetData>
  <mergeCells count="4">
    <mergeCell ref="C10:D10"/>
    <mergeCell ref="E10:F10"/>
    <mergeCell ref="E18:F18"/>
    <mergeCell ref="B29:G29"/>
  </mergeCells>
  <conditionalFormatting sqref="P19:P23">
    <cfRule type="cellIs" dxfId="7" priority="2" stopIfTrue="1" operator="equal">
      <formula>0</formula>
    </cfRule>
  </conditionalFormatting>
  <conditionalFormatting sqref="P11:P15">
    <cfRule type="cellIs" dxfId="6" priority="1" stopIfTrue="1" operator="equal">
      <formula>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Q48"/>
  <sheetViews>
    <sheetView zoomScaleNormal="100" workbookViewId="0"/>
  </sheetViews>
  <sheetFormatPr defaultColWidth="9.08984375" defaultRowHeight="12" x14ac:dyDescent="0.3"/>
  <cols>
    <col min="1" max="1" width="2.90625" style="4" customWidth="1"/>
    <col min="2" max="2" width="30.81640625" style="4" customWidth="1"/>
    <col min="3" max="3" width="12.1796875" style="4" customWidth="1"/>
    <col min="4" max="9" width="9.54296875" style="4" customWidth="1"/>
    <col min="10" max="14" width="9.08984375" style="4"/>
    <col min="15" max="15" width="2.453125" style="4" customWidth="1"/>
    <col min="16" max="16" width="12.81640625" style="4" customWidth="1"/>
    <col min="17" max="16384" width="9.08984375" style="4"/>
  </cols>
  <sheetData>
    <row r="2" spans="2:17" x14ac:dyDescent="0.3">
      <c r="B2" s="78" t="s">
        <v>75</v>
      </c>
      <c r="C2" s="78"/>
    </row>
    <row r="3" spans="2:17" x14ac:dyDescent="0.3">
      <c r="B3" s="79" t="s">
        <v>158</v>
      </c>
      <c r="C3" s="318">
        <v>5</v>
      </c>
    </row>
    <row r="4" spans="2:17" x14ac:dyDescent="0.3">
      <c r="B4" s="79" t="s">
        <v>93</v>
      </c>
      <c r="C4" s="148">
        <f>-'Fig 5.15'!D8</f>
        <v>0</v>
      </c>
    </row>
    <row r="5" spans="2:17" x14ac:dyDescent="0.3">
      <c r="B5" s="79" t="s">
        <v>96</v>
      </c>
      <c r="C5" s="48">
        <v>7</v>
      </c>
    </row>
    <row r="6" spans="2:17" s="95" customFormat="1" ht="15" customHeight="1" x14ac:dyDescent="0.35"/>
    <row r="7" spans="2:17" s="95" customFormat="1" ht="12" customHeight="1" x14ac:dyDescent="0.3">
      <c r="B7" s="319" t="s">
        <v>27</v>
      </c>
      <c r="C7" s="319"/>
      <c r="D7" s="320" t="s">
        <v>69</v>
      </c>
      <c r="E7" s="320" t="s">
        <v>70</v>
      </c>
      <c r="F7" s="320" t="s">
        <v>71</v>
      </c>
      <c r="G7" s="320" t="s">
        <v>72</v>
      </c>
      <c r="H7" s="320" t="s">
        <v>73</v>
      </c>
      <c r="I7" s="4"/>
      <c r="J7" s="4"/>
      <c r="K7" s="4"/>
      <c r="L7" s="4"/>
      <c r="M7" s="4"/>
      <c r="N7" s="4"/>
      <c r="O7" s="4"/>
      <c r="P7" s="4"/>
      <c r="Q7" s="4"/>
    </row>
    <row r="8" spans="2:17" x14ac:dyDescent="0.3">
      <c r="B8" s="79"/>
      <c r="C8" s="321" t="s">
        <v>159</v>
      </c>
      <c r="D8" s="79"/>
      <c r="E8" s="79"/>
      <c r="F8" s="79"/>
      <c r="G8" s="79"/>
      <c r="H8" s="79"/>
    </row>
    <row r="9" spans="2:17" x14ac:dyDescent="0.3">
      <c r="B9" s="79" t="s">
        <v>28</v>
      </c>
      <c r="C9" s="322">
        <f>SUM(D9:H9)</f>
        <v>-311299</v>
      </c>
      <c r="D9" s="323">
        <v>-36200</v>
      </c>
      <c r="E9" s="323">
        <v>-57629</v>
      </c>
      <c r="F9" s="323">
        <v>-152145</v>
      </c>
      <c r="G9" s="323">
        <v>-46696</v>
      </c>
      <c r="H9" s="323">
        <v>-18629</v>
      </c>
    </row>
    <row r="10" spans="2:17" x14ac:dyDescent="0.3">
      <c r="B10" s="79" t="s">
        <v>29</v>
      </c>
      <c r="C10" s="322">
        <f t="shared" ref="C10:C11" si="0">SUM(D10:H10)</f>
        <v>-205810</v>
      </c>
      <c r="D10" s="323">
        <v>-12200</v>
      </c>
      <c r="E10" s="323">
        <v>-41722</v>
      </c>
      <c r="F10" s="323">
        <v>-107561</v>
      </c>
      <c r="G10" s="323">
        <v>-25567</v>
      </c>
      <c r="H10" s="323">
        <v>-18760</v>
      </c>
    </row>
    <row r="11" spans="2:17" x14ac:dyDescent="0.3">
      <c r="B11" s="79" t="s">
        <v>102</v>
      </c>
      <c r="C11" s="322">
        <f t="shared" si="0"/>
        <v>-653806</v>
      </c>
      <c r="D11" s="323">
        <v>-103400</v>
      </c>
      <c r="E11" s="323">
        <v>-323565</v>
      </c>
      <c r="F11" s="323">
        <v>-190919</v>
      </c>
      <c r="G11" s="323">
        <v>-24947</v>
      </c>
      <c r="H11" s="323">
        <v>-10975</v>
      </c>
    </row>
    <row r="13" spans="2:17" x14ac:dyDescent="0.3">
      <c r="B13" s="151" t="s">
        <v>160</v>
      </c>
      <c r="C13" s="151"/>
      <c r="D13" s="314">
        <v>1</v>
      </c>
      <c r="E13" s="314">
        <v>2</v>
      </c>
      <c r="F13" s="314">
        <v>3</v>
      </c>
      <c r="G13" s="314">
        <v>4</v>
      </c>
      <c r="H13" s="315">
        <v>5</v>
      </c>
      <c r="I13" s="314">
        <v>6</v>
      </c>
      <c r="J13" s="314">
        <v>7</v>
      </c>
      <c r="K13" s="314">
        <v>8</v>
      </c>
      <c r="L13" s="314">
        <v>9</v>
      </c>
      <c r="M13" s="314">
        <v>10</v>
      </c>
      <c r="N13" s="314">
        <v>11</v>
      </c>
    </row>
    <row r="14" spans="2:17" x14ac:dyDescent="0.3">
      <c r="B14" s="324"/>
      <c r="C14" s="39"/>
      <c r="D14" s="325"/>
      <c r="E14" s="325"/>
      <c r="F14" s="325"/>
      <c r="G14" s="325"/>
      <c r="H14" s="326"/>
      <c r="I14" s="325"/>
      <c r="J14" s="325"/>
      <c r="K14" s="325"/>
      <c r="L14" s="325"/>
      <c r="M14" s="325"/>
      <c r="N14" s="325"/>
      <c r="O14" s="39"/>
      <c r="P14" s="39"/>
      <c r="Q14" s="40"/>
    </row>
    <row r="15" spans="2:17" x14ac:dyDescent="0.3">
      <c r="B15" s="305" t="s">
        <v>161</v>
      </c>
      <c r="C15" s="327"/>
      <c r="D15" s="328"/>
      <c r="E15" s="328"/>
      <c r="F15" s="420">
        <v>7</v>
      </c>
      <c r="G15" s="420"/>
      <c r="H15" s="328"/>
      <c r="I15" s="329"/>
      <c r="P15" s="307">
        <f>F15</f>
        <v>7</v>
      </c>
      <c r="Q15" s="147" t="s">
        <v>81</v>
      </c>
    </row>
    <row r="16" spans="2:17" x14ac:dyDescent="0.3">
      <c r="B16" s="306" t="s">
        <v>162</v>
      </c>
      <c r="C16" s="330"/>
      <c r="D16" s="323">
        <f>$D$10/$F$15</f>
        <v>-1742.8571428571429</v>
      </c>
      <c r="E16" s="323">
        <f t="shared" ref="E16:J16" si="1">$D$10/$F$15</f>
        <v>-1742.8571428571429</v>
      </c>
      <c r="F16" s="323">
        <f t="shared" si="1"/>
        <v>-1742.8571428571429</v>
      </c>
      <c r="G16" s="323">
        <f t="shared" si="1"/>
        <v>-1742.8571428571429</v>
      </c>
      <c r="H16" s="323">
        <f t="shared" si="1"/>
        <v>-1742.8571428571429</v>
      </c>
      <c r="I16" s="323">
        <f>$D$10/$F$15</f>
        <v>-1742.8571428571429</v>
      </c>
      <c r="J16" s="323">
        <f t="shared" si="1"/>
        <v>-1742.8571428571429</v>
      </c>
      <c r="K16" s="331"/>
      <c r="L16" s="331"/>
      <c r="M16" s="331"/>
      <c r="N16" s="331"/>
      <c r="P16" s="110">
        <f>-SUM(D16:N16)</f>
        <v>12200</v>
      </c>
      <c r="Q16" s="123">
        <f>D10+P16</f>
        <v>0</v>
      </c>
    </row>
    <row r="17" spans="2:17" x14ac:dyDescent="0.3">
      <c r="B17" s="306" t="s">
        <v>163</v>
      </c>
      <c r="C17" s="330"/>
      <c r="D17" s="331"/>
      <c r="E17" s="323">
        <f>$E$10/$F$15</f>
        <v>-5960.2857142857147</v>
      </c>
      <c r="F17" s="323">
        <f t="shared" ref="F17:K17" si="2">$E$10/$F$15</f>
        <v>-5960.2857142857147</v>
      </c>
      <c r="G17" s="323">
        <f t="shared" si="2"/>
        <v>-5960.2857142857147</v>
      </c>
      <c r="H17" s="323">
        <f t="shared" si="2"/>
        <v>-5960.2857142857147</v>
      </c>
      <c r="I17" s="323">
        <f t="shared" si="2"/>
        <v>-5960.2857142857147</v>
      </c>
      <c r="J17" s="323">
        <f t="shared" si="2"/>
        <v>-5960.2857142857147</v>
      </c>
      <c r="K17" s="323">
        <f t="shared" si="2"/>
        <v>-5960.2857142857147</v>
      </c>
      <c r="L17" s="331"/>
      <c r="M17" s="331"/>
      <c r="N17" s="331"/>
      <c r="P17" s="110">
        <f t="shared" ref="P17:P20" si="3">-SUM(D17:N17)</f>
        <v>41722.000000000007</v>
      </c>
      <c r="Q17" s="123">
        <f>E10+P17</f>
        <v>0</v>
      </c>
    </row>
    <row r="18" spans="2:17" x14ac:dyDescent="0.3">
      <c r="B18" s="306" t="s">
        <v>164</v>
      </c>
      <c r="C18" s="330"/>
      <c r="D18" s="331"/>
      <c r="E18" s="331"/>
      <c r="F18" s="323">
        <f>$F$10/$F$15</f>
        <v>-15365.857142857143</v>
      </c>
      <c r="G18" s="323">
        <f t="shared" ref="G18:L18" si="4">$F$10/$F$15</f>
        <v>-15365.857142857143</v>
      </c>
      <c r="H18" s="323">
        <f t="shared" si="4"/>
        <v>-15365.857142857143</v>
      </c>
      <c r="I18" s="323">
        <f t="shared" si="4"/>
        <v>-15365.857142857143</v>
      </c>
      <c r="J18" s="323">
        <f t="shared" si="4"/>
        <v>-15365.857142857143</v>
      </c>
      <c r="K18" s="323">
        <f t="shared" si="4"/>
        <v>-15365.857142857143</v>
      </c>
      <c r="L18" s="323">
        <f t="shared" si="4"/>
        <v>-15365.857142857143</v>
      </c>
      <c r="M18" s="331"/>
      <c r="N18" s="331"/>
      <c r="P18" s="110">
        <f t="shared" si="3"/>
        <v>107561</v>
      </c>
      <c r="Q18" s="123">
        <f>F10+P18</f>
        <v>0</v>
      </c>
    </row>
    <row r="19" spans="2:17" s="87" customFormat="1" x14ac:dyDescent="0.3">
      <c r="B19" s="306" t="s">
        <v>165</v>
      </c>
      <c r="C19" s="330"/>
      <c r="D19" s="331"/>
      <c r="E19" s="331"/>
      <c r="F19" s="331"/>
      <c r="G19" s="323">
        <f>$G$10/$F$15</f>
        <v>-3652.4285714285716</v>
      </c>
      <c r="H19" s="323">
        <f t="shared" ref="H19:M19" si="5">$G$10/$F$15</f>
        <v>-3652.4285714285716</v>
      </c>
      <c r="I19" s="323">
        <f t="shared" si="5"/>
        <v>-3652.4285714285716</v>
      </c>
      <c r="J19" s="323">
        <f t="shared" si="5"/>
        <v>-3652.4285714285716</v>
      </c>
      <c r="K19" s="323">
        <f t="shared" si="5"/>
        <v>-3652.4285714285716</v>
      </c>
      <c r="L19" s="323">
        <f t="shared" si="5"/>
        <v>-3652.4285714285716</v>
      </c>
      <c r="M19" s="323">
        <f t="shared" si="5"/>
        <v>-3652.4285714285716</v>
      </c>
      <c r="N19" s="331"/>
      <c r="O19" s="4"/>
      <c r="P19" s="110">
        <f t="shared" si="3"/>
        <v>25567.000000000004</v>
      </c>
      <c r="Q19" s="123">
        <f>G10+P19</f>
        <v>0</v>
      </c>
    </row>
    <row r="20" spans="2:17" x14ac:dyDescent="0.3">
      <c r="B20" s="306" t="s">
        <v>166</v>
      </c>
      <c r="C20" s="330"/>
      <c r="D20" s="125"/>
      <c r="E20" s="125"/>
      <c r="F20" s="125"/>
      <c r="G20" s="125"/>
      <c r="H20" s="332">
        <f>$H$10/$F$15</f>
        <v>-2680</v>
      </c>
      <c r="I20" s="332">
        <f t="shared" ref="I20:N20" si="6">$H$10/$F$15</f>
        <v>-2680</v>
      </c>
      <c r="J20" s="332">
        <f t="shared" si="6"/>
        <v>-2680</v>
      </c>
      <c r="K20" s="332">
        <f t="shared" si="6"/>
        <v>-2680</v>
      </c>
      <c r="L20" s="332">
        <f t="shared" si="6"/>
        <v>-2680</v>
      </c>
      <c r="M20" s="332">
        <f t="shared" si="6"/>
        <v>-2680</v>
      </c>
      <c r="N20" s="332">
        <f t="shared" si="6"/>
        <v>-2680</v>
      </c>
      <c r="P20" s="308">
        <f t="shared" si="3"/>
        <v>18760</v>
      </c>
      <c r="Q20" s="123">
        <f>H10+P20</f>
        <v>0</v>
      </c>
    </row>
    <row r="21" spans="2:17" x14ac:dyDescent="0.3">
      <c r="B21" s="333" t="s">
        <v>167</v>
      </c>
      <c r="C21" s="334"/>
      <c r="D21" s="309">
        <f>SUM(D16:D20)*IF(D13&gt;$C$3,0,1)</f>
        <v>-1742.8571428571429</v>
      </c>
      <c r="E21" s="309">
        <f>SUM(E16:E20)*IF(E13&gt;$C$3,0,1)</f>
        <v>-7703.1428571428578</v>
      </c>
      <c r="F21" s="309">
        <f t="shared" ref="F21:N21" si="7">SUM(F16:F20)*IF(F13&gt;$C$3,0,1)</f>
        <v>-23069</v>
      </c>
      <c r="G21" s="309">
        <f t="shared" si="7"/>
        <v>-26721.428571428572</v>
      </c>
      <c r="H21" s="309">
        <f t="shared" si="7"/>
        <v>-29401.428571428572</v>
      </c>
      <c r="I21" s="309">
        <f t="shared" si="7"/>
        <v>0</v>
      </c>
      <c r="J21" s="309">
        <f t="shared" si="7"/>
        <v>0</v>
      </c>
      <c r="K21" s="309">
        <f t="shared" si="7"/>
        <v>0</v>
      </c>
      <c r="L21" s="309">
        <f t="shared" si="7"/>
        <v>0</v>
      </c>
      <c r="M21" s="309">
        <f t="shared" si="7"/>
        <v>0</v>
      </c>
      <c r="N21" s="309">
        <f t="shared" si="7"/>
        <v>0</v>
      </c>
      <c r="O21" s="43"/>
      <c r="P21" s="335">
        <f>SUM(P16:P20)</f>
        <v>205810</v>
      </c>
      <c r="Q21" s="44"/>
    </row>
    <row r="22" spans="2:17" x14ac:dyDescent="0.3">
      <c r="B22" s="336" t="s">
        <v>168</v>
      </c>
      <c r="C22" s="337"/>
      <c r="D22" s="338">
        <f t="shared" ref="D22:N22" si="8">(D10+C22)*IF(D13&gt;$C$3,0,1)</f>
        <v>-12200</v>
      </c>
      <c r="E22" s="338">
        <f t="shared" si="8"/>
        <v>-53922</v>
      </c>
      <c r="F22" s="338">
        <f t="shared" si="8"/>
        <v>-161483</v>
      </c>
      <c r="G22" s="338">
        <f t="shared" si="8"/>
        <v>-187050</v>
      </c>
      <c r="H22" s="338">
        <f t="shared" si="8"/>
        <v>-205810</v>
      </c>
      <c r="I22" s="338">
        <f t="shared" si="8"/>
        <v>0</v>
      </c>
      <c r="J22" s="338">
        <f t="shared" si="8"/>
        <v>0</v>
      </c>
      <c r="K22" s="338">
        <f t="shared" si="8"/>
        <v>0</v>
      </c>
      <c r="L22" s="338">
        <f t="shared" si="8"/>
        <v>0</v>
      </c>
      <c r="M22" s="338">
        <f t="shared" si="8"/>
        <v>0</v>
      </c>
      <c r="N22" s="339">
        <f t="shared" si="8"/>
        <v>0</v>
      </c>
      <c r="P22" s="340"/>
    </row>
    <row r="23" spans="2:17" x14ac:dyDescent="0.3">
      <c r="B23" s="341" t="s">
        <v>169</v>
      </c>
      <c r="C23" s="342"/>
      <c r="D23" s="343">
        <f>(C23+D21)*IF(D13&gt;$C$3,0,1)</f>
        <v>-1742.8571428571429</v>
      </c>
      <c r="E23" s="343">
        <f t="shared" ref="E23:N23" si="9">(D23+E21)*IF(E13&gt;$C$3,0,1)</f>
        <v>-9446</v>
      </c>
      <c r="F23" s="343">
        <f t="shared" si="9"/>
        <v>-32515</v>
      </c>
      <c r="G23" s="343">
        <f t="shared" si="9"/>
        <v>-59236.428571428572</v>
      </c>
      <c r="H23" s="343">
        <f t="shared" si="9"/>
        <v>-88637.857142857145</v>
      </c>
      <c r="I23" s="343">
        <f t="shared" si="9"/>
        <v>0</v>
      </c>
      <c r="J23" s="343">
        <f t="shared" si="9"/>
        <v>0</v>
      </c>
      <c r="K23" s="343">
        <f t="shared" si="9"/>
        <v>0</v>
      </c>
      <c r="L23" s="343">
        <f t="shared" si="9"/>
        <v>0</v>
      </c>
      <c r="M23" s="343">
        <f t="shared" si="9"/>
        <v>0</v>
      </c>
      <c r="N23" s="344">
        <f t="shared" si="9"/>
        <v>0</v>
      </c>
    </row>
    <row r="24" spans="2:17" x14ac:dyDescent="0.3">
      <c r="B24" s="345" t="s">
        <v>170</v>
      </c>
      <c r="C24" s="346"/>
      <c r="D24" s="347">
        <f>-D22+D23</f>
        <v>10457.142857142857</v>
      </c>
      <c r="E24" s="347">
        <f t="shared" ref="E24:N24" si="10">-E22+E23</f>
        <v>44476</v>
      </c>
      <c r="F24" s="347">
        <f t="shared" si="10"/>
        <v>128968</v>
      </c>
      <c r="G24" s="347">
        <f t="shared" si="10"/>
        <v>127813.57142857142</v>
      </c>
      <c r="H24" s="347">
        <f t="shared" si="10"/>
        <v>117172.14285714286</v>
      </c>
      <c r="I24" s="347">
        <f t="shared" si="10"/>
        <v>0</v>
      </c>
      <c r="J24" s="347">
        <f t="shared" si="10"/>
        <v>0</v>
      </c>
      <c r="K24" s="347">
        <f t="shared" si="10"/>
        <v>0</v>
      </c>
      <c r="L24" s="347">
        <f t="shared" si="10"/>
        <v>0</v>
      </c>
      <c r="M24" s="347">
        <f t="shared" si="10"/>
        <v>0</v>
      </c>
      <c r="N24" s="348">
        <f t="shared" si="10"/>
        <v>0</v>
      </c>
      <c r="O24" s="349"/>
      <c r="P24" s="340"/>
    </row>
    <row r="26" spans="2:17" x14ac:dyDescent="0.3">
      <c r="B26" s="151" t="s">
        <v>171</v>
      </c>
      <c r="C26" s="151"/>
      <c r="D26" s="350">
        <v>1</v>
      </c>
      <c r="E26" s="350">
        <v>2</v>
      </c>
      <c r="F26" s="350">
        <v>3</v>
      </c>
      <c r="G26" s="350">
        <v>4</v>
      </c>
      <c r="H26" s="351">
        <v>5</v>
      </c>
      <c r="I26" s="350">
        <v>6</v>
      </c>
      <c r="J26" s="350">
        <v>7</v>
      </c>
    </row>
    <row r="27" spans="2:17" x14ac:dyDescent="0.3">
      <c r="B27" s="324"/>
      <c r="C27" s="39"/>
      <c r="D27" s="39"/>
      <c r="E27" s="39"/>
      <c r="F27" s="39"/>
      <c r="G27" s="39"/>
      <c r="H27" s="39"/>
      <c r="I27" s="39"/>
      <c r="J27" s="40"/>
    </row>
    <row r="28" spans="2:17" x14ac:dyDescent="0.3">
      <c r="B28" s="306" t="s">
        <v>172</v>
      </c>
      <c r="C28" s="330"/>
      <c r="D28" s="352">
        <f t="shared" ref="D28:J28" si="11">$C$4/$C$5*IF(D26&gt;$C$3,0,1)</f>
        <v>0</v>
      </c>
      <c r="E28" s="352">
        <f t="shared" si="11"/>
        <v>0</v>
      </c>
      <c r="F28" s="352">
        <f t="shared" si="11"/>
        <v>0</v>
      </c>
      <c r="G28" s="352">
        <f t="shared" si="11"/>
        <v>0</v>
      </c>
      <c r="H28" s="352">
        <f t="shared" si="11"/>
        <v>0</v>
      </c>
      <c r="I28" s="352">
        <f t="shared" si="11"/>
        <v>0</v>
      </c>
      <c r="J28" s="353">
        <f t="shared" si="11"/>
        <v>0</v>
      </c>
    </row>
    <row r="29" spans="2:17" x14ac:dyDescent="0.3">
      <c r="B29" s="341" t="s">
        <v>169</v>
      </c>
      <c r="C29" s="342"/>
      <c r="D29" s="354">
        <f t="shared" ref="D29:J29" si="12">(C29+D28)*IF(D26&gt;$C$3,0,1)</f>
        <v>0</v>
      </c>
      <c r="E29" s="354">
        <f t="shared" si="12"/>
        <v>0</v>
      </c>
      <c r="F29" s="354">
        <f t="shared" si="12"/>
        <v>0</v>
      </c>
      <c r="G29" s="354">
        <f t="shared" si="12"/>
        <v>0</v>
      </c>
      <c r="H29" s="354">
        <f t="shared" si="12"/>
        <v>0</v>
      </c>
      <c r="I29" s="354">
        <f t="shared" si="12"/>
        <v>0</v>
      </c>
      <c r="J29" s="355">
        <f t="shared" si="12"/>
        <v>0</v>
      </c>
    </row>
    <row r="30" spans="2:17" x14ac:dyDescent="0.3">
      <c r="B30" s="345" t="s">
        <v>170</v>
      </c>
      <c r="C30" s="346"/>
      <c r="D30" s="335">
        <f t="shared" ref="D30:J30" si="13">(-$C$4+D29)*IF(D26&gt;$C$3,0,1)</f>
        <v>0</v>
      </c>
      <c r="E30" s="335">
        <f t="shared" si="13"/>
        <v>0</v>
      </c>
      <c r="F30" s="335">
        <f t="shared" si="13"/>
        <v>0</v>
      </c>
      <c r="G30" s="335">
        <f t="shared" si="13"/>
        <v>0</v>
      </c>
      <c r="H30" s="335">
        <f t="shared" si="13"/>
        <v>0</v>
      </c>
      <c r="I30" s="335">
        <f t="shared" si="13"/>
        <v>0</v>
      </c>
      <c r="J30" s="356">
        <f t="shared" si="13"/>
        <v>0</v>
      </c>
    </row>
    <row r="31" spans="2:17" ht="12.5" thickBot="1" x14ac:dyDescent="0.35"/>
    <row r="32" spans="2:17" ht="15" customHeight="1" thickTop="1" thickBot="1" x14ac:dyDescent="0.35">
      <c r="B32" s="421" t="s">
        <v>157</v>
      </c>
      <c r="C32" s="422"/>
      <c r="D32" s="422"/>
      <c r="E32" s="422"/>
      <c r="F32" s="422"/>
      <c r="G32" s="422"/>
      <c r="H32" s="422"/>
      <c r="I32" s="95"/>
    </row>
    <row r="33" spans="2:9" ht="12.5" thickTop="1" x14ac:dyDescent="0.3">
      <c r="B33" s="211"/>
      <c r="C33" s="212"/>
      <c r="D33" s="212"/>
      <c r="E33" s="212"/>
      <c r="F33" s="212"/>
      <c r="G33" s="212"/>
      <c r="H33" s="357"/>
      <c r="I33" s="95"/>
    </row>
    <row r="34" spans="2:9" x14ac:dyDescent="0.3">
      <c r="B34" s="71"/>
      <c r="C34" s="74"/>
      <c r="D34" s="399">
        <v>1</v>
      </c>
      <c r="E34" s="399">
        <v>2</v>
      </c>
      <c r="F34" s="399">
        <v>3</v>
      </c>
      <c r="G34" s="399">
        <v>4</v>
      </c>
      <c r="H34" s="358">
        <v>5</v>
      </c>
    </row>
    <row r="35" spans="2:9" x14ac:dyDescent="0.3">
      <c r="B35" s="71"/>
      <c r="C35" s="362" t="s">
        <v>159</v>
      </c>
      <c r="D35" s="105"/>
      <c r="E35" s="105"/>
      <c r="F35" s="105"/>
      <c r="G35" s="105"/>
      <c r="H35" s="249"/>
    </row>
    <row r="36" spans="2:9" x14ac:dyDescent="0.3">
      <c r="B36" s="66" t="s">
        <v>145</v>
      </c>
      <c r="C36" s="365">
        <f>SUM(D36:H36)</f>
        <v>0</v>
      </c>
      <c r="D36" s="84">
        <f>'Fig 5.15'!C17</f>
        <v>0</v>
      </c>
      <c r="E36" s="84">
        <f>'Fig 5.15'!D17</f>
        <v>0</v>
      </c>
      <c r="F36" s="84">
        <f>'Fig 5.15'!E17</f>
        <v>0</v>
      </c>
      <c r="G36" s="84">
        <f>'Fig 5.15'!F17</f>
        <v>0</v>
      </c>
      <c r="H36" s="359">
        <f>'Fig 5.15'!G17</f>
        <v>0</v>
      </c>
    </row>
    <row r="37" spans="2:9" x14ac:dyDescent="0.3">
      <c r="B37" s="155"/>
      <c r="C37" s="363"/>
      <c r="D37" s="88"/>
      <c r="E37" s="88"/>
      <c r="F37" s="88"/>
      <c r="G37" s="88"/>
      <c r="H37" s="360"/>
    </row>
    <row r="38" spans="2:9" x14ac:dyDescent="0.3">
      <c r="B38" s="66" t="s">
        <v>46</v>
      </c>
      <c r="C38" s="364"/>
      <c r="D38" s="88"/>
      <c r="E38" s="88"/>
      <c r="F38" s="88"/>
      <c r="G38" s="88"/>
      <c r="H38" s="360"/>
    </row>
    <row r="39" spans="2:9" x14ac:dyDescent="0.3">
      <c r="B39" s="66" t="s">
        <v>51</v>
      </c>
      <c r="C39" s="365">
        <f t="shared" ref="C39:C47" si="14">SUM(D39:H39)</f>
        <v>0</v>
      </c>
      <c r="D39" s="168">
        <f>'Fig 5.16'!C36</f>
        <v>0</v>
      </c>
      <c r="E39" s="168">
        <f>'Fig 5.16'!D36</f>
        <v>0</v>
      </c>
      <c r="F39" s="168">
        <f>'Fig 5.16'!E36</f>
        <v>0</v>
      </c>
      <c r="G39" s="168">
        <f>'Fig 5.16'!F36</f>
        <v>0</v>
      </c>
      <c r="H39" s="361">
        <f>'Fig 5.16'!G36</f>
        <v>0</v>
      </c>
    </row>
    <row r="40" spans="2:9" x14ac:dyDescent="0.3">
      <c r="B40" s="66" t="s">
        <v>52</v>
      </c>
      <c r="C40" s="365">
        <f t="shared" si="14"/>
        <v>0</v>
      </c>
      <c r="D40" s="168">
        <f>'Fig 5.16'!C37</f>
        <v>0</v>
      </c>
      <c r="E40" s="168">
        <f>'Fig 5.16'!D37</f>
        <v>0</v>
      </c>
      <c r="F40" s="168">
        <f>'Fig 5.16'!E37</f>
        <v>0</v>
      </c>
      <c r="G40" s="168">
        <f>'Fig 5.16'!F37</f>
        <v>0</v>
      </c>
      <c r="H40" s="361">
        <f>'Fig 5.16'!G37</f>
        <v>0</v>
      </c>
    </row>
    <row r="41" spans="2:9" x14ac:dyDescent="0.3">
      <c r="B41" s="66" t="s">
        <v>107</v>
      </c>
      <c r="C41" s="365">
        <f t="shared" si="14"/>
        <v>0</v>
      </c>
      <c r="D41" s="168">
        <f>'Fig 5.16'!C38</f>
        <v>0</v>
      </c>
      <c r="E41" s="168">
        <f>'Fig 5.16'!D38</f>
        <v>0</v>
      </c>
      <c r="F41" s="168">
        <f>'Fig 5.16'!E38</f>
        <v>0</v>
      </c>
      <c r="G41" s="168">
        <f>'Fig 5.16'!F38</f>
        <v>0</v>
      </c>
      <c r="H41" s="361">
        <f>'Fig 5.16'!G38</f>
        <v>0</v>
      </c>
    </row>
    <row r="42" spans="2:9" x14ac:dyDescent="0.3">
      <c r="B42" s="367" t="s">
        <v>53</v>
      </c>
      <c r="C42" s="365">
        <f t="shared" si="14"/>
        <v>0</v>
      </c>
      <c r="D42" s="168">
        <f>'Fig 5.16'!C39</f>
        <v>0</v>
      </c>
      <c r="E42" s="168">
        <f>'Fig 5.16'!D39</f>
        <v>0</v>
      </c>
      <c r="F42" s="168">
        <f>'Fig 5.16'!E39</f>
        <v>0</v>
      </c>
      <c r="G42" s="168">
        <f>'Fig 5.16'!F39</f>
        <v>0</v>
      </c>
      <c r="H42" s="361">
        <f>'Fig 5.16'!G39</f>
        <v>0</v>
      </c>
    </row>
    <row r="43" spans="2:9" x14ac:dyDescent="0.3">
      <c r="B43" s="66" t="s">
        <v>147</v>
      </c>
      <c r="C43" s="365">
        <f>SUM(D43:H43)</f>
        <v>0</v>
      </c>
      <c r="D43" s="168">
        <f>'Fig 5.16'!C40</f>
        <v>0</v>
      </c>
      <c r="E43" s="168">
        <f>'Fig 5.16'!D40</f>
        <v>0</v>
      </c>
      <c r="F43" s="168">
        <f>'Fig 5.16'!E40</f>
        <v>0</v>
      </c>
      <c r="G43" s="168">
        <f>'Fig 5.16'!F40</f>
        <v>0</v>
      </c>
      <c r="H43" s="361">
        <f>'Fig 5.16'!G40</f>
        <v>0</v>
      </c>
    </row>
    <row r="44" spans="2:9" x14ac:dyDescent="0.3">
      <c r="B44" s="66" t="s">
        <v>108</v>
      </c>
      <c r="C44" s="365">
        <f t="shared" ref="C44:C45" si="15">SUM(D44:H44)</f>
        <v>0</v>
      </c>
      <c r="D44" s="168">
        <f>'Fig 5.16'!C41</f>
        <v>0</v>
      </c>
      <c r="E44" s="168">
        <f>'Fig 5.16'!D41</f>
        <v>0</v>
      </c>
      <c r="F44" s="168">
        <f>'Fig 5.16'!E41</f>
        <v>0</v>
      </c>
      <c r="G44" s="168">
        <f>'Fig 5.16'!F41</f>
        <v>0</v>
      </c>
      <c r="H44" s="361">
        <f>'Fig 5.16'!G41</f>
        <v>0</v>
      </c>
    </row>
    <row r="45" spans="2:9" x14ac:dyDescent="0.3">
      <c r="B45" s="66" t="s">
        <v>54</v>
      </c>
      <c r="C45" s="365">
        <f t="shared" si="15"/>
        <v>0</v>
      </c>
      <c r="D45" s="168">
        <f>'Fig 5.16'!C42</f>
        <v>0</v>
      </c>
      <c r="E45" s="168">
        <f>'Fig 5.16'!D42</f>
        <v>0</v>
      </c>
      <c r="F45" s="168">
        <f>'Fig 5.16'!E42</f>
        <v>0</v>
      </c>
      <c r="G45" s="168">
        <f>'Fig 5.16'!F42</f>
        <v>0</v>
      </c>
      <c r="H45" s="361">
        <f>'Fig 5.16'!G42</f>
        <v>0</v>
      </c>
    </row>
    <row r="46" spans="2:9" x14ac:dyDescent="0.3">
      <c r="B46" s="158" t="s">
        <v>173</v>
      </c>
      <c r="C46" s="365">
        <f>SUM(D46:H46)</f>
        <v>0</v>
      </c>
      <c r="D46" s="289"/>
      <c r="E46" s="289"/>
      <c r="F46" s="289"/>
      <c r="G46" s="289"/>
      <c r="H46" s="290"/>
    </row>
    <row r="47" spans="2:9" ht="15" customHeight="1" thickBot="1" x14ac:dyDescent="0.35">
      <c r="B47" s="70" t="s">
        <v>174</v>
      </c>
      <c r="C47" s="366">
        <f t="shared" si="14"/>
        <v>0</v>
      </c>
      <c r="D47" s="291"/>
      <c r="E47" s="291"/>
      <c r="F47" s="291"/>
      <c r="G47" s="291"/>
      <c r="H47" s="292"/>
      <c r="I47" s="87"/>
    </row>
    <row r="48" spans="2:9" ht="12.5" thickTop="1" x14ac:dyDescent="0.3"/>
  </sheetData>
  <mergeCells count="2">
    <mergeCell ref="F15:G15"/>
    <mergeCell ref="B32:H32"/>
  </mergeCells>
  <conditionalFormatting sqref="Q16:Q20">
    <cfRule type="cellIs" dxfId="5" priority="3" stopIfTrue="1" operator="equal">
      <formula>0</formula>
    </cfRule>
  </conditionalFormatting>
  <conditionalFormatting sqref="Q16:Q20">
    <cfRule type="cellIs" dxfId="4" priority="1" operator="lessThan">
      <formula>0</formula>
    </cfRule>
    <cfRule type="cellIs" dxfId="3" priority="2" operator="greaterThan">
      <formula>0</formula>
    </cfRule>
  </conditionalFormatting>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I64"/>
  <sheetViews>
    <sheetView zoomScaleNormal="100" workbookViewId="0"/>
  </sheetViews>
  <sheetFormatPr defaultColWidth="9.08984375" defaultRowHeight="12" x14ac:dyDescent="0.3"/>
  <cols>
    <col min="1" max="1" width="9.08984375" style="4"/>
    <col min="2" max="2" width="30.81640625" style="4" customWidth="1"/>
    <col min="3" max="3" width="12.1796875" style="4" customWidth="1"/>
    <col min="4" max="8" width="9.54296875" style="4" customWidth="1"/>
    <col min="9" max="9" width="1.7265625" style="4" customWidth="1"/>
    <col min="10" max="16384" width="9.08984375" style="4"/>
  </cols>
  <sheetData>
    <row r="2" spans="2:9" x14ac:dyDescent="0.3">
      <c r="B2" s="149" t="s">
        <v>75</v>
      </c>
      <c r="C2" s="32"/>
    </row>
    <row r="3" spans="2:9" x14ac:dyDescent="0.3">
      <c r="B3" s="79" t="s">
        <v>158</v>
      </c>
      <c r="C3" s="318">
        <v>5</v>
      </c>
    </row>
    <row r="4" spans="2:9" x14ac:dyDescent="0.3">
      <c r="B4" s="150" t="s">
        <v>93</v>
      </c>
      <c r="C4" s="218">
        <f>'Fig 5.17'!C4</f>
        <v>0</v>
      </c>
    </row>
    <row r="5" spans="2:9" x14ac:dyDescent="0.3">
      <c r="B5" s="150" t="s">
        <v>96</v>
      </c>
      <c r="C5" s="48">
        <v>7</v>
      </c>
    </row>
    <row r="6" spans="2:9" x14ac:dyDescent="0.3">
      <c r="B6" s="150" t="s">
        <v>124</v>
      </c>
      <c r="C6" s="31">
        <v>0.21</v>
      </c>
    </row>
    <row r="7" spans="2:9" x14ac:dyDescent="0.3">
      <c r="B7" s="150"/>
    </row>
    <row r="8" spans="2:9" x14ac:dyDescent="0.3">
      <c r="B8" s="151" t="s">
        <v>98</v>
      </c>
      <c r="C8" s="50"/>
      <c r="D8" s="372">
        <v>1</v>
      </c>
      <c r="E8" s="372">
        <v>2</v>
      </c>
      <c r="F8" s="372">
        <v>3</v>
      </c>
      <c r="G8" s="372">
        <v>4</v>
      </c>
      <c r="H8" s="373">
        <v>5</v>
      </c>
    </row>
    <row r="9" spans="2:9" x14ac:dyDescent="0.3">
      <c r="B9" s="374" t="s">
        <v>179</v>
      </c>
      <c r="C9" s="39"/>
      <c r="D9" s="375">
        <f>C12</f>
        <v>0</v>
      </c>
      <c r="E9" s="375">
        <f>D12</f>
        <v>0</v>
      </c>
      <c r="F9" s="375">
        <f>E12</f>
        <v>0</v>
      </c>
      <c r="G9" s="375">
        <f>F12</f>
        <v>0</v>
      </c>
      <c r="H9" s="376">
        <f>G12</f>
        <v>0</v>
      </c>
    </row>
    <row r="10" spans="2:9" x14ac:dyDescent="0.3">
      <c r="B10" s="377" t="s">
        <v>99</v>
      </c>
      <c r="D10" s="378">
        <f>IF(D31&lt;0,D31,0)</f>
        <v>0</v>
      </c>
      <c r="E10" s="378">
        <f>IF(E31&lt;0,E31,0)</f>
        <v>0</v>
      </c>
      <c r="F10" s="378">
        <f>IF(F31&lt;0,F31,0)</f>
        <v>0</v>
      </c>
      <c r="G10" s="378">
        <f>IF(G31&lt;0,G31,0)</f>
        <v>0</v>
      </c>
      <c r="H10" s="379">
        <f>IF(H31&lt;0,H31,0)</f>
        <v>0</v>
      </c>
    </row>
    <row r="11" spans="2:9" x14ac:dyDescent="0.3">
      <c r="B11" s="377" t="s">
        <v>180</v>
      </c>
      <c r="D11" s="378">
        <f>IF(D8&lt;&gt;$C$3,IF(AND(D9&lt;0,D31&gt;0),MIN(-D9,D31),0),-D9)*IF(D8&gt;$C$3,0,1)</f>
        <v>0</v>
      </c>
      <c r="E11" s="378">
        <f>IF(E8&lt;&gt;$C$3,IF(AND(E9&lt;0,E31&gt;0),MIN(-E9,E31),0),-E9)*IF(E8&gt;$C$3,0,1)</f>
        <v>0</v>
      </c>
      <c r="F11" s="378">
        <f>IF(F8&lt;&gt;$C$3,IF(AND(F9&lt;0,F31&gt;0),MIN(-F9,F31),0),-F9)*IF(F8&gt;$C$3,0,1)</f>
        <v>0</v>
      </c>
      <c r="G11" s="378">
        <f>IF(G8&lt;&gt;$C$3,IF(AND(G9&lt;0,G31&gt;0),MIN(-G9,G31),0),-G9)*IF(G8&gt;$C$3,0,1)</f>
        <v>0</v>
      </c>
      <c r="H11" s="379">
        <f>IF(H8&lt;&gt;$C$3,IF(AND(H9&lt;0,H31&gt;0),MIN(-H9,H31),0),-H9)*IF(H8&gt;$C$3,0,1)</f>
        <v>0</v>
      </c>
    </row>
    <row r="12" spans="2:9" x14ac:dyDescent="0.3">
      <c r="B12" s="380" t="s">
        <v>181</v>
      </c>
      <c r="C12" s="43"/>
      <c r="D12" s="381">
        <f>SUM(D9:D11)</f>
        <v>0</v>
      </c>
      <c r="E12" s="381">
        <f>SUM(E9:E11)</f>
        <v>0</v>
      </c>
      <c r="F12" s="381">
        <f>SUM(F9:F11)</f>
        <v>0</v>
      </c>
      <c r="G12" s="381">
        <f>SUM(G9:G11)</f>
        <v>0</v>
      </c>
      <c r="H12" s="382">
        <f>SUM(H9:H11)</f>
        <v>0</v>
      </c>
    </row>
    <row r="13" spans="2:9" ht="24" customHeight="1" x14ac:dyDescent="0.3">
      <c r="B13" s="425" t="s">
        <v>182</v>
      </c>
      <c r="C13" s="425"/>
      <c r="D13" s="425"/>
      <c r="E13" s="425"/>
      <c r="F13" s="425"/>
      <c r="G13" s="425"/>
      <c r="H13" s="425"/>
    </row>
    <row r="14" spans="2:9" ht="12.5" thickBot="1" x14ac:dyDescent="0.35">
      <c r="D14" s="12"/>
      <c r="E14" s="12"/>
      <c r="F14" s="12"/>
      <c r="G14" s="12"/>
      <c r="H14" s="12"/>
    </row>
    <row r="15" spans="2:9" ht="15" customHeight="1" thickTop="1" thickBot="1" x14ac:dyDescent="0.35">
      <c r="B15" s="411" t="s">
        <v>109</v>
      </c>
      <c r="C15" s="412"/>
      <c r="D15" s="412"/>
      <c r="E15" s="412"/>
      <c r="F15" s="412"/>
      <c r="G15" s="412"/>
      <c r="H15" s="412"/>
      <c r="I15" s="413"/>
    </row>
    <row r="16" spans="2:9" ht="12" customHeight="1" thickTop="1" x14ac:dyDescent="0.3">
      <c r="B16" s="207"/>
      <c r="C16" s="208"/>
      <c r="D16" s="208"/>
      <c r="E16" s="208"/>
      <c r="F16" s="208"/>
      <c r="G16" s="208"/>
      <c r="H16" s="208"/>
      <c r="I16" s="209"/>
    </row>
    <row r="17" spans="2:9" ht="11.65" customHeight="1" x14ac:dyDescent="0.3">
      <c r="B17" s="155"/>
      <c r="C17" s="154"/>
      <c r="D17" s="156" t="s">
        <v>69</v>
      </c>
      <c r="E17" s="156" t="s">
        <v>70</v>
      </c>
      <c r="F17" s="156" t="s">
        <v>71</v>
      </c>
      <c r="G17" s="156" t="s">
        <v>72</v>
      </c>
      <c r="H17" s="156" t="s">
        <v>73</v>
      </c>
      <c r="I17" s="209"/>
    </row>
    <row r="18" spans="2:9" x14ac:dyDescent="0.3">
      <c r="B18" s="66"/>
      <c r="C18" s="362" t="s">
        <v>159</v>
      </c>
      <c r="D18" s="157"/>
      <c r="E18" s="157"/>
      <c r="F18" s="157"/>
      <c r="G18" s="157"/>
      <c r="H18" s="157"/>
      <c r="I18" s="209"/>
    </row>
    <row r="19" spans="2:9" x14ac:dyDescent="0.3">
      <c r="B19" s="158" t="s">
        <v>145</v>
      </c>
      <c r="C19" s="385">
        <f>SUM(D19:H19)</f>
        <v>0</v>
      </c>
      <c r="D19" s="368">
        <f>'Fig 5.15'!C17</f>
        <v>0</v>
      </c>
      <c r="E19" s="368">
        <f>'Fig 5.15'!D17</f>
        <v>0</v>
      </c>
      <c r="F19" s="368">
        <f>'Fig 5.15'!E17</f>
        <v>0</v>
      </c>
      <c r="G19" s="368">
        <f>'Fig 5.15'!F17</f>
        <v>0</v>
      </c>
      <c r="H19" s="369">
        <f>'Fig 5.15'!G17</f>
        <v>0</v>
      </c>
      <c r="I19" s="209"/>
    </row>
    <row r="20" spans="2:9" x14ac:dyDescent="0.3">
      <c r="B20" s="66"/>
      <c r="C20" s="386"/>
      <c r="D20" s="213"/>
      <c r="E20" s="213"/>
      <c r="F20" s="213"/>
      <c r="G20" s="213"/>
      <c r="H20" s="216"/>
      <c r="I20" s="209"/>
    </row>
    <row r="21" spans="2:9" x14ac:dyDescent="0.3">
      <c r="B21" s="66" t="s">
        <v>46</v>
      </c>
      <c r="C21" s="386"/>
      <c r="D21" s="213"/>
      <c r="E21" s="213"/>
      <c r="F21" s="213"/>
      <c r="G21" s="213"/>
      <c r="H21" s="216"/>
      <c r="I21" s="209"/>
    </row>
    <row r="22" spans="2:9" x14ac:dyDescent="0.3">
      <c r="B22" s="66" t="s">
        <v>51</v>
      </c>
      <c r="C22" s="387">
        <f t="shared" ref="C22:C44" si="0">SUM(D22:H22)</f>
        <v>0</v>
      </c>
      <c r="D22" s="169">
        <f>'Fig 5.17'!D39</f>
        <v>0</v>
      </c>
      <c r="E22" s="169">
        <f>'Fig 5.17'!E39</f>
        <v>0</v>
      </c>
      <c r="F22" s="169">
        <f>'Fig 5.17'!F39</f>
        <v>0</v>
      </c>
      <c r="G22" s="169">
        <f>'Fig 5.17'!G39</f>
        <v>0</v>
      </c>
      <c r="H22" s="195">
        <f>'Fig 5.17'!H39</f>
        <v>0</v>
      </c>
      <c r="I22" s="209"/>
    </row>
    <row r="23" spans="2:9" x14ac:dyDescent="0.3">
      <c r="B23" s="66" t="s">
        <v>52</v>
      </c>
      <c r="C23" s="387">
        <f t="shared" si="0"/>
        <v>0</v>
      </c>
      <c r="D23" s="169">
        <f>'Fig 5.17'!D40</f>
        <v>0</v>
      </c>
      <c r="E23" s="169">
        <f>'Fig 5.17'!E40</f>
        <v>0</v>
      </c>
      <c r="F23" s="169">
        <f>'Fig 5.17'!F40</f>
        <v>0</v>
      </c>
      <c r="G23" s="169">
        <f>'Fig 5.17'!G40</f>
        <v>0</v>
      </c>
      <c r="H23" s="195">
        <f>'Fig 5.17'!H40</f>
        <v>0</v>
      </c>
      <c r="I23" s="209"/>
    </row>
    <row r="24" spans="2:9" x14ac:dyDescent="0.3">
      <c r="B24" s="66" t="s">
        <v>107</v>
      </c>
      <c r="C24" s="387">
        <f t="shared" si="0"/>
        <v>0</v>
      </c>
      <c r="D24" s="169">
        <f>'Fig 5.17'!D41</f>
        <v>0</v>
      </c>
      <c r="E24" s="169">
        <f>'Fig 5.17'!E41</f>
        <v>0</v>
      </c>
      <c r="F24" s="169">
        <f>'Fig 5.17'!F41</f>
        <v>0</v>
      </c>
      <c r="G24" s="169">
        <f>'Fig 5.17'!G41</f>
        <v>0</v>
      </c>
      <c r="H24" s="195">
        <f>'Fig 5.17'!H41</f>
        <v>0</v>
      </c>
      <c r="I24" s="209"/>
    </row>
    <row r="25" spans="2:9" x14ac:dyDescent="0.3">
      <c r="B25" s="66" t="s">
        <v>173</v>
      </c>
      <c r="C25" s="387">
        <f>SUM(D25:H25)</f>
        <v>0</v>
      </c>
      <c r="D25" s="169">
        <f>'Fig 5.17'!D46</f>
        <v>0</v>
      </c>
      <c r="E25" s="169">
        <f>'Fig 5.17'!E46</f>
        <v>0</v>
      </c>
      <c r="F25" s="169">
        <f>'Fig 5.17'!F46</f>
        <v>0</v>
      </c>
      <c r="G25" s="169">
        <f>'Fig 5.17'!G46</f>
        <v>0</v>
      </c>
      <c r="H25" s="195">
        <f>'Fig 5.17'!H46</f>
        <v>0</v>
      </c>
      <c r="I25" s="209"/>
    </row>
    <row r="26" spans="2:9" x14ac:dyDescent="0.3">
      <c r="B26" s="66" t="s">
        <v>174</v>
      </c>
      <c r="C26" s="387">
        <f>SUM(D26:H26)</f>
        <v>0</v>
      </c>
      <c r="D26" s="169">
        <f>'Fig 5.17'!D47</f>
        <v>0</v>
      </c>
      <c r="E26" s="169">
        <f>'Fig 5.17'!E47</f>
        <v>0</v>
      </c>
      <c r="F26" s="169">
        <f>'Fig 5.17'!F47</f>
        <v>0</v>
      </c>
      <c r="G26" s="169">
        <f>'Fig 5.17'!G47</f>
        <v>0</v>
      </c>
      <c r="H26" s="195">
        <f>'Fig 5.17'!H47</f>
        <v>0</v>
      </c>
      <c r="I26" s="209"/>
    </row>
    <row r="27" spans="2:9" x14ac:dyDescent="0.3">
      <c r="B27" s="66" t="s">
        <v>53</v>
      </c>
      <c r="C27" s="387">
        <f t="shared" si="0"/>
        <v>0</v>
      </c>
      <c r="D27" s="169">
        <f>'Fig 5.17'!D42</f>
        <v>0</v>
      </c>
      <c r="E27" s="169">
        <f>'Fig 5.17'!E42</f>
        <v>0</v>
      </c>
      <c r="F27" s="169">
        <f>'Fig 5.17'!F42</f>
        <v>0</v>
      </c>
      <c r="G27" s="169">
        <f>'Fig 5.17'!G42</f>
        <v>0</v>
      </c>
      <c r="H27" s="195">
        <f>'Fig 5.17'!H42</f>
        <v>0</v>
      </c>
      <c r="I27" s="209"/>
    </row>
    <row r="28" spans="2:9" x14ac:dyDescent="0.3">
      <c r="B28" s="66" t="s">
        <v>147</v>
      </c>
      <c r="C28" s="387">
        <f t="shared" si="0"/>
        <v>0</v>
      </c>
      <c r="D28" s="169">
        <f>'Fig 5.17'!D43</f>
        <v>0</v>
      </c>
      <c r="E28" s="169">
        <f>'Fig 5.17'!E43</f>
        <v>0</v>
      </c>
      <c r="F28" s="169">
        <f>'Fig 5.17'!F43</f>
        <v>0</v>
      </c>
      <c r="G28" s="169">
        <f>'Fig 5.17'!G43</f>
        <v>0</v>
      </c>
      <c r="H28" s="195">
        <f>'Fig 5.17'!H43</f>
        <v>0</v>
      </c>
      <c r="I28" s="209"/>
    </row>
    <row r="29" spans="2:9" x14ac:dyDescent="0.3">
      <c r="B29" s="66" t="s">
        <v>108</v>
      </c>
      <c r="C29" s="387">
        <f t="shared" si="0"/>
        <v>0</v>
      </c>
      <c r="D29" s="169">
        <f>'Fig 5.17'!D44</f>
        <v>0</v>
      </c>
      <c r="E29" s="169">
        <f>'Fig 5.17'!E44</f>
        <v>0</v>
      </c>
      <c r="F29" s="169">
        <f>'Fig 5.17'!F44</f>
        <v>0</v>
      </c>
      <c r="G29" s="169">
        <f>'Fig 5.17'!G44</f>
        <v>0</v>
      </c>
      <c r="H29" s="195">
        <f>'Fig 5.17'!H44</f>
        <v>0</v>
      </c>
      <c r="I29" s="209"/>
    </row>
    <row r="30" spans="2:9" x14ac:dyDescent="0.3">
      <c r="B30" s="66" t="s">
        <v>54</v>
      </c>
      <c r="C30" s="388">
        <f t="shared" si="0"/>
        <v>0</v>
      </c>
      <c r="D30" s="176">
        <f>'Fig 5.17'!D45</f>
        <v>0</v>
      </c>
      <c r="E30" s="176">
        <f>'Fig 5.17'!E45</f>
        <v>0</v>
      </c>
      <c r="F30" s="176">
        <f>'Fig 5.17'!F45</f>
        <v>0</v>
      </c>
      <c r="G30" s="176">
        <f>'Fig 5.17'!G45</f>
        <v>0</v>
      </c>
      <c r="H30" s="217">
        <f>'Fig 5.17'!H45</f>
        <v>0</v>
      </c>
      <c r="I30" s="209"/>
    </row>
    <row r="31" spans="2:9" x14ac:dyDescent="0.3">
      <c r="B31" s="158" t="s">
        <v>95</v>
      </c>
      <c r="C31" s="387">
        <f t="shared" si="0"/>
        <v>0</v>
      </c>
      <c r="D31" s="262"/>
      <c r="E31" s="262"/>
      <c r="F31" s="262"/>
      <c r="G31" s="262"/>
      <c r="H31" s="293"/>
      <c r="I31" s="209"/>
    </row>
    <row r="32" spans="2:9" x14ac:dyDescent="0.3">
      <c r="B32" s="66" t="s">
        <v>94</v>
      </c>
      <c r="C32" s="388">
        <f t="shared" si="0"/>
        <v>0</v>
      </c>
      <c r="D32" s="176">
        <f>-D11</f>
        <v>0</v>
      </c>
      <c r="E32" s="176">
        <f>-E11</f>
        <v>0</v>
      </c>
      <c r="F32" s="176">
        <f>-F11</f>
        <v>0</v>
      </c>
      <c r="G32" s="176">
        <f>-G11</f>
        <v>0</v>
      </c>
      <c r="H32" s="217">
        <f>-H11</f>
        <v>0</v>
      </c>
      <c r="I32" s="209"/>
    </row>
    <row r="33" spans="2:9" x14ac:dyDescent="0.3">
      <c r="B33" s="158" t="s">
        <v>64</v>
      </c>
      <c r="C33" s="387">
        <f t="shared" si="0"/>
        <v>0</v>
      </c>
      <c r="D33" s="370">
        <f>D31+D32</f>
        <v>0</v>
      </c>
      <c r="E33" s="370">
        <f>E31+E32</f>
        <v>0</v>
      </c>
      <c r="F33" s="370">
        <f>F31+F32</f>
        <v>0</v>
      </c>
      <c r="G33" s="370">
        <f>G31+G32</f>
        <v>0</v>
      </c>
      <c r="H33" s="371">
        <f>H31+H32</f>
        <v>0</v>
      </c>
      <c r="I33" s="209"/>
    </row>
    <row r="34" spans="2:9" x14ac:dyDescent="0.3">
      <c r="B34" s="66" t="s">
        <v>123</v>
      </c>
      <c r="C34" s="387">
        <f t="shared" si="0"/>
        <v>0</v>
      </c>
      <c r="D34" s="302"/>
      <c r="E34" s="302"/>
      <c r="F34" s="302"/>
      <c r="G34" s="302"/>
      <c r="H34" s="303"/>
      <c r="I34" s="209"/>
    </row>
    <row r="35" spans="2:9" x14ac:dyDescent="0.3">
      <c r="B35" s="66" t="s">
        <v>65</v>
      </c>
      <c r="C35" s="387">
        <f t="shared" si="0"/>
        <v>0</v>
      </c>
      <c r="D35" s="213">
        <f>-D22</f>
        <v>0</v>
      </c>
      <c r="E35" s="213">
        <f>-E22</f>
        <v>0</v>
      </c>
      <c r="F35" s="213">
        <f>-F22</f>
        <v>0</v>
      </c>
      <c r="G35" s="213">
        <f>-G22</f>
        <v>0</v>
      </c>
      <c r="H35" s="216">
        <f>-H22</f>
        <v>0</v>
      </c>
      <c r="I35" s="209"/>
    </row>
    <row r="36" spans="2:9" x14ac:dyDescent="0.3">
      <c r="B36" s="66" t="s">
        <v>66</v>
      </c>
      <c r="C36" s="387">
        <f t="shared" si="0"/>
        <v>0</v>
      </c>
      <c r="D36" s="213">
        <f t="shared" ref="D36:H36" si="1">-D23</f>
        <v>0</v>
      </c>
      <c r="E36" s="213">
        <f t="shared" si="1"/>
        <v>0</v>
      </c>
      <c r="F36" s="213">
        <f t="shared" si="1"/>
        <v>0</v>
      </c>
      <c r="G36" s="213">
        <f t="shared" si="1"/>
        <v>0</v>
      </c>
      <c r="H36" s="216">
        <f t="shared" si="1"/>
        <v>0</v>
      </c>
      <c r="I36" s="209"/>
    </row>
    <row r="37" spans="2:9" x14ac:dyDescent="0.3">
      <c r="B37" s="66" t="s">
        <v>111</v>
      </c>
      <c r="C37" s="387">
        <f t="shared" si="0"/>
        <v>0</v>
      </c>
      <c r="D37" s="213">
        <f t="shared" ref="D37:H37" si="2">-D24</f>
        <v>0</v>
      </c>
      <c r="E37" s="213">
        <f t="shared" si="2"/>
        <v>0</v>
      </c>
      <c r="F37" s="213">
        <f t="shared" si="2"/>
        <v>0</v>
      </c>
      <c r="G37" s="213">
        <f t="shared" si="2"/>
        <v>0</v>
      </c>
      <c r="H37" s="216">
        <f t="shared" si="2"/>
        <v>0</v>
      </c>
      <c r="I37" s="209"/>
    </row>
    <row r="38" spans="2:9" x14ac:dyDescent="0.3">
      <c r="B38" s="66" t="s">
        <v>176</v>
      </c>
      <c r="C38" s="387">
        <f>SUM(D38:H38)</f>
        <v>0</v>
      </c>
      <c r="D38" s="213">
        <f t="shared" ref="D38:H38" si="3">-D25</f>
        <v>0</v>
      </c>
      <c r="E38" s="213">
        <f t="shared" si="3"/>
        <v>0</v>
      </c>
      <c r="F38" s="213">
        <f t="shared" si="3"/>
        <v>0</v>
      </c>
      <c r="G38" s="213">
        <f t="shared" si="3"/>
        <v>0</v>
      </c>
      <c r="H38" s="216">
        <f t="shared" si="3"/>
        <v>0</v>
      </c>
      <c r="I38" s="209"/>
    </row>
    <row r="39" spans="2:9" x14ac:dyDescent="0.3">
      <c r="B39" s="66" t="s">
        <v>177</v>
      </c>
      <c r="C39" s="387">
        <f>SUM(D39:H39)</f>
        <v>0</v>
      </c>
      <c r="D39" s="213">
        <f t="shared" ref="D39:H39" si="4">-D26</f>
        <v>0</v>
      </c>
      <c r="E39" s="213">
        <f t="shared" si="4"/>
        <v>0</v>
      </c>
      <c r="F39" s="213">
        <f t="shared" si="4"/>
        <v>0</v>
      </c>
      <c r="G39" s="213">
        <f t="shared" si="4"/>
        <v>0</v>
      </c>
      <c r="H39" s="216">
        <f t="shared" si="4"/>
        <v>0</v>
      </c>
      <c r="I39" s="209"/>
    </row>
    <row r="40" spans="2:9" x14ac:dyDescent="0.3">
      <c r="B40" s="66" t="s">
        <v>67</v>
      </c>
      <c r="C40" s="387">
        <f t="shared" si="0"/>
        <v>0</v>
      </c>
      <c r="D40" s="213">
        <f t="shared" ref="D40:H40" si="5">-D27</f>
        <v>0</v>
      </c>
      <c r="E40" s="213">
        <f t="shared" si="5"/>
        <v>0</v>
      </c>
      <c r="F40" s="213">
        <f t="shared" si="5"/>
        <v>0</v>
      </c>
      <c r="G40" s="213">
        <f t="shared" si="5"/>
        <v>0</v>
      </c>
      <c r="H40" s="216">
        <f t="shared" si="5"/>
        <v>0</v>
      </c>
      <c r="I40" s="209"/>
    </row>
    <row r="41" spans="2:9" x14ac:dyDescent="0.3">
      <c r="B41" s="66" t="s">
        <v>178</v>
      </c>
      <c r="C41" s="387">
        <f t="shared" si="0"/>
        <v>0</v>
      </c>
      <c r="D41" s="213">
        <f t="shared" ref="D41:H41" si="6">-D28</f>
        <v>0</v>
      </c>
      <c r="E41" s="213">
        <f t="shared" si="6"/>
        <v>0</v>
      </c>
      <c r="F41" s="213">
        <f t="shared" si="6"/>
        <v>0</v>
      </c>
      <c r="G41" s="213">
        <f t="shared" si="6"/>
        <v>0</v>
      </c>
      <c r="H41" s="216">
        <f t="shared" si="6"/>
        <v>0</v>
      </c>
      <c r="I41" s="209"/>
    </row>
    <row r="42" spans="2:9" x14ac:dyDescent="0.3">
      <c r="B42" s="66" t="s">
        <v>112</v>
      </c>
      <c r="C42" s="387">
        <f t="shared" si="0"/>
        <v>0</v>
      </c>
      <c r="D42" s="213">
        <f t="shared" ref="D42:H42" si="7">-D29</f>
        <v>0</v>
      </c>
      <c r="E42" s="213">
        <f t="shared" si="7"/>
        <v>0</v>
      </c>
      <c r="F42" s="213">
        <f t="shared" si="7"/>
        <v>0</v>
      </c>
      <c r="G42" s="213">
        <f t="shared" si="7"/>
        <v>0</v>
      </c>
      <c r="H42" s="216">
        <f t="shared" si="7"/>
        <v>0</v>
      </c>
      <c r="I42" s="209"/>
    </row>
    <row r="43" spans="2:9" x14ac:dyDescent="0.3">
      <c r="B43" s="66" t="s">
        <v>68</v>
      </c>
      <c r="C43" s="388">
        <f t="shared" si="0"/>
        <v>0</v>
      </c>
      <c r="D43" s="213">
        <f t="shared" ref="D43:H43" si="8">-D30</f>
        <v>0</v>
      </c>
      <c r="E43" s="213">
        <f t="shared" si="8"/>
        <v>0</v>
      </c>
      <c r="F43" s="213">
        <f t="shared" si="8"/>
        <v>0</v>
      </c>
      <c r="G43" s="213">
        <f t="shared" si="8"/>
        <v>0</v>
      </c>
      <c r="H43" s="216">
        <f t="shared" si="8"/>
        <v>0</v>
      </c>
      <c r="I43" s="209"/>
    </row>
    <row r="44" spans="2:9" ht="20.25" customHeight="1" thickBot="1" x14ac:dyDescent="0.35">
      <c r="B44" s="232" t="s">
        <v>110</v>
      </c>
      <c r="C44" s="389">
        <f t="shared" si="0"/>
        <v>0</v>
      </c>
      <c r="D44" s="294"/>
      <c r="E44" s="294"/>
      <c r="F44" s="294"/>
      <c r="G44" s="294"/>
      <c r="H44" s="295"/>
      <c r="I44" s="233"/>
    </row>
    <row r="45" spans="2:9" ht="23.4" customHeight="1" x14ac:dyDescent="0.3">
      <c r="B45" s="423" t="s">
        <v>175</v>
      </c>
      <c r="C45" s="423"/>
      <c r="D45" s="423"/>
      <c r="E45" s="423"/>
      <c r="F45" s="423"/>
      <c r="G45" s="423"/>
      <c r="H45" s="423"/>
      <c r="I45" s="234"/>
    </row>
    <row r="46" spans="2:9" x14ac:dyDescent="0.3">
      <c r="B46" s="424"/>
      <c r="C46" s="424"/>
      <c r="D46" s="424"/>
      <c r="E46" s="424"/>
      <c r="F46" s="424"/>
      <c r="G46" s="424"/>
      <c r="H46" s="424"/>
      <c r="I46" s="101"/>
    </row>
    <row r="47" spans="2:9" x14ac:dyDescent="0.3">
      <c r="B47" s="424"/>
      <c r="C47" s="424"/>
      <c r="D47" s="424"/>
      <c r="E47" s="424"/>
      <c r="F47" s="424"/>
      <c r="G47" s="424"/>
      <c r="H47" s="424"/>
      <c r="I47" s="101"/>
    </row>
    <row r="48" spans="2:9" x14ac:dyDescent="0.3">
      <c r="B48" s="45"/>
      <c r="C48" s="45"/>
      <c r="D48" s="46"/>
      <c r="E48" s="46"/>
      <c r="F48" s="46"/>
      <c r="G48" s="46"/>
      <c r="H48" s="46"/>
    </row>
    <row r="49" spans="2:8" x14ac:dyDescent="0.3">
      <c r="B49" s="349" t="s">
        <v>183</v>
      </c>
      <c r="C49" s="383"/>
      <c r="D49" s="352">
        <f>SUM(D33:D43)
+IF(AND(D31&gt;0,ABS(D32)&gt;0,D31&lt;&gt;ABS(D32)),ABS(D32),0)
+IF(D31=-D32,D31)
-IF(AND(D31&lt;0,D32&lt;0),D32,0)</f>
        <v>0</v>
      </c>
      <c r="E49" s="352">
        <f>SUM(E33:E43)
+IF(AND(E31&gt;0,ABS(E32)&gt;0,E31&lt;&gt;ABS(E32)),ABS(E32),0)
+IF(E31=-E32,E31)
-IF(AND(E31&lt;0,E32&lt;0),E32,0)</f>
        <v>0</v>
      </c>
      <c r="F49" s="352">
        <f>SUM(F33:F43)
+IF(AND(F31&gt;0,ABS(F32)&gt;0,F31&lt;&gt;ABS(F32)),ABS(F32),0)
+IF(F31=-F32,F31)
-IF(AND(F31&lt;0,F32&lt;0),F32,0)</f>
        <v>0</v>
      </c>
      <c r="G49" s="352">
        <f>SUM(G33:G43)
+IF(AND(G31&gt;0,ABS(G32)&gt;0,G31&lt;&gt;ABS(G32)),ABS(G32),0)
+IF(G31=-G32,G31)
-IF(AND(G31&lt;0,G32&lt;0),G32,0)</f>
        <v>0</v>
      </c>
      <c r="H49" s="352">
        <f>SUM(H33:H43)
+IF(AND(H31&gt;0,ABS(H32)&gt;0,H31&lt;&gt;ABS(H32)),ABS(H32),0)
+IF(H31=-H32,H31)
-IF(AND(H31&lt;0,H32&lt;0),H32,0)</f>
        <v>0</v>
      </c>
    </row>
    <row r="50" spans="2:8" x14ac:dyDescent="0.3">
      <c r="B50" s="349"/>
      <c r="C50" s="383"/>
      <c r="D50" s="384">
        <f>D49-D44</f>
        <v>0</v>
      </c>
      <c r="E50" s="384">
        <f t="shared" ref="E50:H50" si="9">E49-E44</f>
        <v>0</v>
      </c>
      <c r="F50" s="384">
        <f t="shared" si="9"/>
        <v>0</v>
      </c>
      <c r="G50" s="384">
        <f t="shared" si="9"/>
        <v>0</v>
      </c>
      <c r="H50" s="384">
        <f t="shared" si="9"/>
        <v>0</v>
      </c>
    </row>
    <row r="51" spans="2:8" x14ac:dyDescent="0.3">
      <c r="B51" s="383"/>
      <c r="C51" s="383"/>
      <c r="D51" s="352"/>
      <c r="E51" s="383"/>
      <c r="F51" s="383"/>
      <c r="G51" s="383"/>
      <c r="H51" s="383"/>
    </row>
    <row r="52" spans="2:8" x14ac:dyDescent="0.3">
      <c r="B52" s="426" t="s">
        <v>184</v>
      </c>
      <c r="C52" s="426"/>
      <c r="D52" s="426"/>
      <c r="E52" s="426"/>
      <c r="F52" s="426"/>
      <c r="G52" s="426"/>
      <c r="H52" s="426"/>
    </row>
    <row r="53" spans="2:8" x14ac:dyDescent="0.3">
      <c r="B53" s="426"/>
      <c r="C53" s="426"/>
      <c r="D53" s="426"/>
      <c r="E53" s="426"/>
      <c r="F53" s="426"/>
      <c r="G53" s="426"/>
      <c r="H53" s="426"/>
    </row>
    <row r="54" spans="2:8" x14ac:dyDescent="0.3">
      <c r="B54" s="426"/>
      <c r="C54" s="426"/>
      <c r="D54" s="426"/>
      <c r="E54" s="426"/>
      <c r="F54" s="426"/>
      <c r="G54" s="426"/>
      <c r="H54" s="426"/>
    </row>
    <row r="55" spans="2:8" x14ac:dyDescent="0.3">
      <c r="B55" s="426"/>
      <c r="C55" s="426"/>
      <c r="D55" s="426"/>
      <c r="E55" s="426"/>
      <c r="F55" s="426"/>
      <c r="G55" s="426"/>
      <c r="H55" s="426"/>
    </row>
    <row r="56" spans="2:8" x14ac:dyDescent="0.3">
      <c r="B56" s="426"/>
      <c r="C56" s="426"/>
      <c r="D56" s="426"/>
      <c r="E56" s="426"/>
      <c r="F56" s="426"/>
      <c r="G56" s="426"/>
      <c r="H56" s="426"/>
    </row>
    <row r="57" spans="2:8" x14ac:dyDescent="0.3">
      <c r="B57" s="426"/>
      <c r="C57" s="426"/>
      <c r="D57" s="426"/>
      <c r="E57" s="426"/>
      <c r="F57" s="426"/>
      <c r="G57" s="426"/>
      <c r="H57" s="426"/>
    </row>
    <row r="58" spans="2:8" x14ac:dyDescent="0.3">
      <c r="B58" s="426"/>
      <c r="C58" s="426"/>
      <c r="D58" s="426"/>
      <c r="E58" s="426"/>
      <c r="F58" s="426"/>
      <c r="G58" s="426"/>
      <c r="H58" s="426"/>
    </row>
    <row r="59" spans="2:8" x14ac:dyDescent="0.3">
      <c r="B59" s="426"/>
      <c r="C59" s="426"/>
      <c r="D59" s="426"/>
      <c r="E59" s="426"/>
      <c r="F59" s="426"/>
      <c r="G59" s="426"/>
      <c r="H59" s="426"/>
    </row>
    <row r="60" spans="2:8" x14ac:dyDescent="0.3">
      <c r="B60" s="426"/>
      <c r="C60" s="426"/>
      <c r="D60" s="426"/>
      <c r="E60" s="426"/>
      <c r="F60" s="426"/>
      <c r="G60" s="426"/>
      <c r="H60" s="426"/>
    </row>
    <row r="61" spans="2:8" x14ac:dyDescent="0.3">
      <c r="B61" s="426"/>
      <c r="C61" s="426"/>
      <c r="D61" s="426"/>
      <c r="E61" s="426"/>
      <c r="F61" s="426"/>
      <c r="G61" s="426"/>
      <c r="H61" s="426"/>
    </row>
    <row r="62" spans="2:8" x14ac:dyDescent="0.3">
      <c r="B62" s="426"/>
      <c r="C62" s="426"/>
      <c r="D62" s="426"/>
      <c r="E62" s="426"/>
      <c r="F62" s="426"/>
      <c r="G62" s="426"/>
      <c r="H62" s="426"/>
    </row>
    <row r="63" spans="2:8" x14ac:dyDescent="0.3">
      <c r="B63" s="426"/>
      <c r="C63" s="426"/>
      <c r="D63" s="426"/>
      <c r="E63" s="426"/>
      <c r="F63" s="426"/>
      <c r="G63" s="426"/>
      <c r="H63" s="426"/>
    </row>
    <row r="64" spans="2:8" x14ac:dyDescent="0.3">
      <c r="B64" s="426"/>
      <c r="C64" s="426"/>
      <c r="D64" s="426"/>
      <c r="E64" s="426"/>
      <c r="F64" s="426"/>
      <c r="G64" s="426"/>
      <c r="H64" s="426"/>
    </row>
  </sheetData>
  <mergeCells count="4">
    <mergeCell ref="B15:I15"/>
    <mergeCell ref="B45:H47"/>
    <mergeCell ref="B13:H13"/>
    <mergeCell ref="B52:H64"/>
  </mergeCells>
  <conditionalFormatting sqref="D50:H50">
    <cfRule type="cellIs" dxfId="2" priority="1" operator="lessThan">
      <formula>0</formula>
    </cfRule>
    <cfRule type="cellIs" dxfId="1" priority="2" operator="greaterThan">
      <formula>0</formula>
    </cfRule>
    <cfRule type="cellIs" dxfId="0" priority="3" operator="equal">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7"/>
  <sheetViews>
    <sheetView workbookViewId="0"/>
  </sheetViews>
  <sheetFormatPr defaultColWidth="9.08984375" defaultRowHeight="12" x14ac:dyDescent="0.3"/>
  <cols>
    <col min="1" max="1" width="9.08984375" style="53"/>
    <col min="2" max="2" width="24.26953125" style="53" customWidth="1"/>
    <col min="3" max="3" width="13.08984375" style="53" customWidth="1"/>
    <col min="4" max="4" width="9.08984375" style="53"/>
    <col min="5" max="5" width="10.54296875" style="53" customWidth="1"/>
    <col min="6" max="11" width="9.08984375" style="53"/>
    <col min="12" max="12" width="10.08984375" style="53" bestFit="1" customWidth="1"/>
    <col min="13" max="16384" width="9.08984375" style="53"/>
  </cols>
  <sheetData>
    <row r="1" spans="2:13" ht="12.5" thickBot="1" x14ac:dyDescent="0.35"/>
    <row r="2" spans="2:13" ht="15" customHeight="1" thickTop="1" thickBot="1" x14ac:dyDescent="0.35">
      <c r="B2" s="407" t="s">
        <v>0</v>
      </c>
      <c r="C2" s="408"/>
      <c r="D2" s="51"/>
      <c r="E2" s="51"/>
      <c r="F2" s="52"/>
      <c r="G2" s="52"/>
      <c r="H2" s="52"/>
      <c r="I2" s="52"/>
      <c r="J2" s="52"/>
      <c r="K2" s="52"/>
      <c r="L2" s="52"/>
      <c r="M2" s="52"/>
    </row>
    <row r="3" spans="2:13" ht="15" customHeight="1" thickTop="1" x14ac:dyDescent="0.3">
      <c r="B3" s="409" t="s">
        <v>1</v>
      </c>
      <c r="C3" s="410"/>
      <c r="D3" s="54"/>
      <c r="E3" s="54"/>
      <c r="F3" s="55"/>
      <c r="G3" s="55"/>
      <c r="H3" s="55"/>
      <c r="I3" s="55"/>
      <c r="J3" s="55"/>
      <c r="K3" s="55"/>
      <c r="L3" s="55"/>
      <c r="M3" s="55"/>
    </row>
    <row r="4" spans="2:13" ht="12" customHeight="1" x14ac:dyDescent="0.3">
      <c r="B4" s="64"/>
      <c r="C4" s="65"/>
      <c r="D4" s="56"/>
      <c r="E4" s="56"/>
      <c r="F4" s="57"/>
      <c r="G4" s="57"/>
      <c r="H4" s="57"/>
      <c r="I4" s="57"/>
      <c r="J4" s="57"/>
      <c r="K4" s="57"/>
      <c r="L4" s="57"/>
      <c r="M4" s="55"/>
    </row>
    <row r="5" spans="2:13" x14ac:dyDescent="0.3">
      <c r="B5" s="66" t="s">
        <v>143</v>
      </c>
      <c r="C5" s="235">
        <v>300000</v>
      </c>
      <c r="D5" s="58"/>
      <c r="E5" s="58"/>
      <c r="F5" s="55"/>
      <c r="G5" s="55"/>
      <c r="H5" s="55"/>
      <c r="I5" s="55"/>
      <c r="J5" s="55"/>
      <c r="K5" s="55"/>
      <c r="L5" s="55"/>
      <c r="M5" s="55"/>
    </row>
    <row r="6" spans="2:13" x14ac:dyDescent="0.3">
      <c r="B6" s="66" t="s">
        <v>114</v>
      </c>
      <c r="C6" s="236">
        <v>15</v>
      </c>
      <c r="D6" s="56"/>
      <c r="E6" s="56"/>
      <c r="F6" s="59"/>
      <c r="G6" s="59"/>
      <c r="H6" s="59"/>
      <c r="I6" s="59"/>
      <c r="J6" s="59"/>
      <c r="K6" s="59"/>
      <c r="L6" s="59"/>
      <c r="M6" s="55"/>
    </row>
    <row r="7" spans="2:13" x14ac:dyDescent="0.3">
      <c r="B7" s="66"/>
      <c r="C7" s="237"/>
      <c r="D7" s="60"/>
      <c r="E7" s="60"/>
      <c r="F7" s="59"/>
      <c r="G7" s="59"/>
      <c r="H7" s="59"/>
      <c r="I7" s="59"/>
      <c r="J7" s="59"/>
      <c r="K7" s="59"/>
      <c r="L7" s="59"/>
      <c r="M7" s="55"/>
    </row>
    <row r="8" spans="2:13" s="67" customFormat="1" ht="20.25" customHeight="1" thickBot="1" x14ac:dyDescent="0.4">
      <c r="B8" s="174" t="s">
        <v>2</v>
      </c>
      <c r="C8" s="238">
        <f>C5*C6</f>
        <v>4500000</v>
      </c>
      <c r="D8" s="56"/>
      <c r="E8" s="56"/>
      <c r="F8" s="68"/>
      <c r="G8" s="68"/>
      <c r="H8" s="68"/>
      <c r="I8" s="68"/>
      <c r="J8" s="68"/>
      <c r="K8" s="68"/>
      <c r="L8" s="68"/>
      <c r="M8" s="69"/>
    </row>
    <row r="9" spans="2:13" ht="12.5" thickTop="1" x14ac:dyDescent="0.3">
      <c r="B9" s="54"/>
      <c r="C9" s="61"/>
      <c r="D9" s="61"/>
      <c r="E9" s="61"/>
      <c r="F9" s="59"/>
      <c r="G9" s="59"/>
      <c r="H9" s="59"/>
      <c r="I9" s="59"/>
      <c r="J9" s="59"/>
      <c r="K9" s="59"/>
      <c r="L9" s="59"/>
      <c r="M9" s="55"/>
    </row>
    <row r="10" spans="2:13" x14ac:dyDescent="0.3">
      <c r="B10" s="61"/>
      <c r="C10" s="61"/>
      <c r="D10" s="61"/>
      <c r="E10" s="61"/>
      <c r="F10" s="59"/>
      <c r="G10" s="59"/>
      <c r="H10" s="59"/>
      <c r="I10" s="59"/>
      <c r="J10" s="59"/>
      <c r="K10" s="59"/>
      <c r="L10" s="59"/>
      <c r="M10" s="55"/>
    </row>
    <row r="11" spans="2:13" x14ac:dyDescent="0.3">
      <c r="B11" s="54"/>
      <c r="C11" s="58"/>
      <c r="D11" s="58"/>
      <c r="E11" s="58"/>
      <c r="F11" s="59"/>
      <c r="G11" s="59"/>
      <c r="H11" s="59"/>
      <c r="I11" s="59"/>
      <c r="J11" s="59"/>
      <c r="K11" s="59"/>
      <c r="L11" s="59"/>
      <c r="M11" s="55"/>
    </row>
    <row r="12" spans="2:13" x14ac:dyDescent="0.3">
      <c r="B12" s="61"/>
      <c r="C12" s="62"/>
      <c r="D12" s="61"/>
      <c r="E12" s="61"/>
      <c r="F12" s="59"/>
      <c r="G12" s="59"/>
      <c r="H12" s="59"/>
      <c r="I12" s="59"/>
      <c r="J12" s="59"/>
      <c r="K12" s="59"/>
      <c r="L12" s="59"/>
      <c r="M12" s="55"/>
    </row>
    <row r="13" spans="2:13" x14ac:dyDescent="0.3">
      <c r="B13" s="54"/>
      <c r="C13" s="58"/>
      <c r="D13" s="58"/>
      <c r="E13" s="58"/>
      <c r="F13" s="59"/>
      <c r="G13" s="59"/>
      <c r="H13" s="59"/>
      <c r="I13" s="59"/>
      <c r="J13" s="59"/>
      <c r="K13" s="59"/>
      <c r="L13" s="59"/>
      <c r="M13" s="55"/>
    </row>
    <row r="14" spans="2:13" x14ac:dyDescent="0.3">
      <c r="B14" s="56"/>
      <c r="C14" s="56"/>
      <c r="D14" s="56"/>
      <c r="E14" s="56"/>
      <c r="F14" s="59"/>
      <c r="G14" s="59"/>
      <c r="H14" s="59"/>
      <c r="I14" s="59"/>
      <c r="J14" s="59"/>
      <c r="K14" s="59"/>
      <c r="L14" s="59"/>
      <c r="M14" s="55"/>
    </row>
    <row r="15" spans="2:13" x14ac:dyDescent="0.3">
      <c r="B15" s="54"/>
      <c r="C15" s="58"/>
      <c r="D15" s="58"/>
      <c r="E15" s="60"/>
    </row>
    <row r="16" spans="2:13" x14ac:dyDescent="0.3">
      <c r="B16" s="56"/>
      <c r="C16" s="56"/>
      <c r="D16" s="56"/>
      <c r="E16" s="56"/>
    </row>
    <row r="17" spans="2:5" x14ac:dyDescent="0.3">
      <c r="B17" s="56"/>
      <c r="C17" s="63"/>
      <c r="D17" s="63"/>
      <c r="E17" s="63"/>
    </row>
  </sheetData>
  <mergeCells count="2">
    <mergeCell ref="B2:C2"/>
    <mergeCell ref="B3:C3"/>
  </mergeCells>
  <pageMargins left="0.7" right="0.7" top="0.75" bottom="0.75" header="0.3" footer="0.3"/>
  <pageSetup orientation="portrait" horizontalDpi="3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F36"/>
  <sheetViews>
    <sheetView workbookViewId="0"/>
  </sheetViews>
  <sheetFormatPr defaultColWidth="9.08984375" defaultRowHeight="12" x14ac:dyDescent="0.3"/>
  <cols>
    <col min="1" max="1" width="9.08984375" style="4"/>
    <col min="2" max="2" width="25.08984375" style="4" customWidth="1"/>
    <col min="3" max="3" width="1.7265625" style="4" customWidth="1"/>
    <col min="4" max="4" width="10.7265625" style="4" customWidth="1"/>
    <col min="5" max="5" width="1.7265625" style="4" customWidth="1"/>
    <col min="6" max="6" width="12.81640625" style="4" bestFit="1" customWidth="1"/>
    <col min="7" max="16384" width="9.08984375" style="4"/>
  </cols>
  <sheetData>
    <row r="2" spans="2:6" x14ac:dyDescent="0.3">
      <c r="B2" s="149" t="s">
        <v>75</v>
      </c>
      <c r="C2" s="149"/>
    </row>
    <row r="3" spans="2:6" x14ac:dyDescent="0.3">
      <c r="B3" s="150" t="s">
        <v>41</v>
      </c>
      <c r="C3" s="150"/>
      <c r="D3" s="49">
        <v>0.12</v>
      </c>
    </row>
    <row r="4" spans="2:6" x14ac:dyDescent="0.3">
      <c r="B4" s="150" t="s">
        <v>57</v>
      </c>
      <c r="C4" s="150"/>
      <c r="D4" s="49">
        <v>0.5</v>
      </c>
    </row>
    <row r="5" spans="2:6" x14ac:dyDescent="0.3">
      <c r="B5" s="150" t="s">
        <v>97</v>
      </c>
      <c r="C5" s="150"/>
      <c r="D5" s="49">
        <v>0.9</v>
      </c>
    </row>
    <row r="6" spans="2:6" ht="12.5" thickBot="1" x14ac:dyDescent="0.35"/>
    <row r="7" spans="2:6" ht="15" customHeight="1" thickTop="1" thickBot="1" x14ac:dyDescent="0.35">
      <c r="B7" s="411" t="s">
        <v>129</v>
      </c>
      <c r="C7" s="412"/>
      <c r="D7" s="412"/>
      <c r="E7" s="413"/>
    </row>
    <row r="8" spans="2:6" ht="12.5" thickTop="1" x14ac:dyDescent="0.3">
      <c r="B8" s="155"/>
      <c r="C8" s="154"/>
      <c r="D8" s="154"/>
      <c r="E8" s="163"/>
      <c r="F8" s="150"/>
    </row>
    <row r="9" spans="2:6" x14ac:dyDescent="0.3">
      <c r="B9" s="66" t="s">
        <v>32</v>
      </c>
      <c r="C9" s="160"/>
      <c r="D9" s="221">
        <v>100000000</v>
      </c>
      <c r="E9" s="163"/>
    </row>
    <row r="10" spans="2:6" x14ac:dyDescent="0.3">
      <c r="B10" s="158"/>
      <c r="C10" s="224"/>
      <c r="D10" s="214"/>
      <c r="E10" s="163"/>
    </row>
    <row r="11" spans="2:6" x14ac:dyDescent="0.3">
      <c r="B11" s="222" t="s">
        <v>126</v>
      </c>
      <c r="C11" s="225"/>
      <c r="D11" s="214"/>
      <c r="E11" s="163"/>
    </row>
    <row r="12" spans="2:6" x14ac:dyDescent="0.3">
      <c r="B12" s="66" t="s">
        <v>39</v>
      </c>
      <c r="C12" s="160"/>
      <c r="D12" s="214">
        <v>90000000</v>
      </c>
      <c r="E12" s="163"/>
    </row>
    <row r="13" spans="2:6" x14ac:dyDescent="0.3">
      <c r="B13" s="66" t="s">
        <v>41</v>
      </c>
      <c r="C13" s="160"/>
      <c r="D13" s="220">
        <v>0.12</v>
      </c>
      <c r="E13" s="163"/>
    </row>
    <row r="14" spans="2:6" x14ac:dyDescent="0.3">
      <c r="B14" s="66" t="s">
        <v>42</v>
      </c>
      <c r="C14" s="160"/>
      <c r="D14" s="214">
        <f>D12*D13</f>
        <v>10800000</v>
      </c>
      <c r="E14" s="163"/>
    </row>
    <row r="15" spans="2:6" x14ac:dyDescent="0.3">
      <c r="B15" s="66"/>
      <c r="C15" s="160"/>
      <c r="D15" s="221"/>
      <c r="E15" s="163"/>
    </row>
    <row r="16" spans="2:6" x14ac:dyDescent="0.3">
      <c r="B16" s="222" t="s">
        <v>125</v>
      </c>
      <c r="C16" s="225"/>
      <c r="D16" s="221"/>
      <c r="E16" s="163"/>
    </row>
    <row r="17" spans="2:5" x14ac:dyDescent="0.3">
      <c r="B17" s="66" t="s">
        <v>26</v>
      </c>
      <c r="C17" s="160"/>
      <c r="D17" s="214">
        <v>9000000</v>
      </c>
      <c r="E17" s="163"/>
    </row>
    <row r="18" spans="2:5" x14ac:dyDescent="0.3">
      <c r="B18" s="66" t="s">
        <v>55</v>
      </c>
      <c r="C18" s="160"/>
      <c r="D18" s="214">
        <v>-8000000</v>
      </c>
      <c r="E18" s="163"/>
    </row>
    <row r="19" spans="2:5" x14ac:dyDescent="0.3">
      <c r="B19" s="66" t="s">
        <v>56</v>
      </c>
      <c r="C19" s="160"/>
      <c r="D19" s="215">
        <f>-D14</f>
        <v>-10800000</v>
      </c>
      <c r="E19" s="163"/>
    </row>
    <row r="20" spans="2:5" x14ac:dyDescent="0.3">
      <c r="B20" s="66" t="s">
        <v>45</v>
      </c>
      <c r="C20" s="160"/>
      <c r="D20" s="214">
        <f>SUM(D17:D19)</f>
        <v>-9800000</v>
      </c>
      <c r="E20" s="163"/>
    </row>
    <row r="21" spans="2:5" x14ac:dyDescent="0.3">
      <c r="B21" s="66"/>
      <c r="C21" s="160"/>
      <c r="D21" s="214"/>
      <c r="E21" s="163"/>
    </row>
    <row r="22" spans="2:5" x14ac:dyDescent="0.3">
      <c r="B22" s="222" t="s">
        <v>128</v>
      </c>
      <c r="C22" s="225"/>
      <c r="D22" s="214"/>
      <c r="E22" s="163"/>
    </row>
    <row r="23" spans="2:5" x14ac:dyDescent="0.3">
      <c r="B23" s="66" t="s">
        <v>45</v>
      </c>
      <c r="C23" s="160"/>
      <c r="D23" s="214">
        <f>D20</f>
        <v>-9800000</v>
      </c>
      <c r="E23" s="163"/>
    </row>
    <row r="24" spans="2:5" x14ac:dyDescent="0.3">
      <c r="B24" s="66" t="s">
        <v>57</v>
      </c>
      <c r="C24" s="160"/>
      <c r="D24" s="223">
        <f>D4</f>
        <v>0.5</v>
      </c>
      <c r="E24" s="163"/>
    </row>
    <row r="25" spans="2:5" x14ac:dyDescent="0.3">
      <c r="B25" s="66" t="s">
        <v>58</v>
      </c>
      <c r="C25" s="160"/>
      <c r="D25" s="214">
        <f>-D24*D23</f>
        <v>4900000</v>
      </c>
      <c r="E25" s="163"/>
    </row>
    <row r="26" spans="2:5" x14ac:dyDescent="0.3">
      <c r="B26" s="159"/>
      <c r="C26" s="226"/>
      <c r="D26" s="214"/>
      <c r="E26" s="163"/>
    </row>
    <row r="27" spans="2:5" x14ac:dyDescent="0.3">
      <c r="B27" s="222" t="s">
        <v>59</v>
      </c>
      <c r="C27" s="225"/>
      <c r="D27" s="214"/>
      <c r="E27" s="163"/>
    </row>
    <row r="28" spans="2:5" x14ac:dyDescent="0.3">
      <c r="B28" s="66" t="s">
        <v>26</v>
      </c>
      <c r="C28" s="160"/>
      <c r="D28" s="214">
        <f>D17</f>
        <v>9000000</v>
      </c>
      <c r="E28" s="163"/>
    </row>
    <row r="29" spans="2:5" x14ac:dyDescent="0.3">
      <c r="B29" s="66" t="s">
        <v>60</v>
      </c>
      <c r="C29" s="160"/>
      <c r="D29" s="214">
        <v>-2000000</v>
      </c>
      <c r="E29" s="163"/>
    </row>
    <row r="30" spans="2:5" x14ac:dyDescent="0.3">
      <c r="B30" s="66" t="s">
        <v>56</v>
      </c>
      <c r="C30" s="160"/>
      <c r="D30" s="214">
        <f>D19</f>
        <v>-10800000</v>
      </c>
      <c r="E30" s="163"/>
    </row>
    <row r="31" spans="2:5" x14ac:dyDescent="0.3">
      <c r="B31" s="66" t="s">
        <v>127</v>
      </c>
      <c r="C31" s="160"/>
      <c r="D31" s="215">
        <f>+D25*D5</f>
        <v>4410000</v>
      </c>
      <c r="E31" s="163"/>
    </row>
    <row r="32" spans="2:5" s="87" customFormat="1" ht="20.25" customHeight="1" thickBot="1" x14ac:dyDescent="0.4">
      <c r="B32" s="70" t="s">
        <v>61</v>
      </c>
      <c r="C32" s="227"/>
      <c r="D32" s="152">
        <f>SUM(D28:D31)</f>
        <v>610000</v>
      </c>
      <c r="E32" s="166"/>
    </row>
    <row r="33" spans="2:6" ht="12.5" thickTop="1" x14ac:dyDescent="0.3">
      <c r="B33" s="228"/>
      <c r="C33" s="228"/>
      <c r="D33" s="53"/>
      <c r="E33" s="150"/>
      <c r="F33" s="150"/>
    </row>
    <row r="34" spans="2:6" x14ac:dyDescent="0.3">
      <c r="E34" s="150"/>
      <c r="F34" s="150"/>
    </row>
    <row r="35" spans="2:6" x14ac:dyDescent="0.3">
      <c r="E35" s="150"/>
      <c r="F35" s="150"/>
    </row>
    <row r="36" spans="2:6" x14ac:dyDescent="0.3">
      <c r="E36" s="150"/>
      <c r="F36" s="150"/>
    </row>
  </sheetData>
  <mergeCells count="1">
    <mergeCell ref="B7:E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G20"/>
  <sheetViews>
    <sheetView workbookViewId="0"/>
  </sheetViews>
  <sheetFormatPr defaultColWidth="9.08984375" defaultRowHeight="12" x14ac:dyDescent="0.3"/>
  <cols>
    <col min="1" max="1" width="9.08984375" style="4"/>
    <col min="2" max="2" width="29.54296875" style="4" customWidth="1"/>
    <col min="3" max="3" width="10.26953125" style="4" customWidth="1"/>
    <col min="4" max="6" width="9.54296875" style="4" customWidth="1"/>
    <col min="7" max="7" width="1.7265625" style="4" customWidth="1"/>
    <col min="8" max="16384" width="9.08984375" style="4"/>
  </cols>
  <sheetData>
    <row r="1" spans="2:7" ht="12.5" thickBot="1" x14ac:dyDescent="0.35"/>
    <row r="2" spans="2:7" ht="15" customHeight="1" thickTop="1" thickBot="1" x14ac:dyDescent="0.35">
      <c r="B2" s="411" t="s">
        <v>134</v>
      </c>
      <c r="C2" s="412"/>
      <c r="D2" s="412"/>
      <c r="E2" s="412"/>
      <c r="F2" s="412"/>
      <c r="G2" s="413"/>
    </row>
    <row r="3" spans="2:7" ht="12" customHeight="1" thickTop="1" x14ac:dyDescent="0.3">
      <c r="B3" s="162"/>
      <c r="C3" s="154"/>
      <c r="D3" s="154"/>
      <c r="E3" s="154"/>
      <c r="F3" s="154"/>
      <c r="G3" s="65"/>
    </row>
    <row r="4" spans="2:7" x14ac:dyDescent="0.3">
      <c r="B4" s="222" t="s">
        <v>133</v>
      </c>
      <c r="C4" s="154"/>
      <c r="D4" s="154"/>
      <c r="E4" s="154"/>
      <c r="F4" s="154"/>
      <c r="G4" s="65"/>
    </row>
    <row r="5" spans="2:7" x14ac:dyDescent="0.3">
      <c r="B5" s="66"/>
      <c r="C5" s="154"/>
      <c r="D5" s="154"/>
      <c r="E5" s="154"/>
      <c r="F5" s="188"/>
      <c r="G5" s="65"/>
    </row>
    <row r="6" spans="2:7" x14ac:dyDescent="0.3">
      <c r="B6" s="66" t="s">
        <v>131</v>
      </c>
      <c r="C6" s="154"/>
      <c r="D6" s="154"/>
      <c r="E6" s="154"/>
      <c r="F6" s="193">
        <v>133000000</v>
      </c>
      <c r="G6" s="65"/>
    </row>
    <row r="7" spans="2:7" x14ac:dyDescent="0.3">
      <c r="B7" s="66" t="s">
        <v>62</v>
      </c>
      <c r="C7" s="154"/>
      <c r="D7" s="154"/>
      <c r="E7" s="154"/>
      <c r="F7" s="198">
        <v>-90000000</v>
      </c>
      <c r="G7" s="65"/>
    </row>
    <row r="8" spans="2:7" x14ac:dyDescent="0.3">
      <c r="B8" s="66" t="s">
        <v>63</v>
      </c>
      <c r="C8" s="154"/>
      <c r="D8" s="154"/>
      <c r="E8" s="154"/>
      <c r="F8" s="193">
        <f>+F6+F7</f>
        <v>43000000</v>
      </c>
      <c r="G8" s="65"/>
    </row>
    <row r="9" spans="2:7" x14ac:dyDescent="0.3">
      <c r="B9" s="155"/>
      <c r="C9" s="154"/>
      <c r="D9" s="154"/>
      <c r="E9" s="154"/>
      <c r="F9" s="188"/>
      <c r="G9" s="65"/>
    </row>
    <row r="10" spans="2:7" x14ac:dyDescent="0.3">
      <c r="B10" s="231" t="s">
        <v>130</v>
      </c>
      <c r="C10" s="154"/>
      <c r="D10" s="154"/>
      <c r="E10" s="154"/>
      <c r="F10" s="188"/>
      <c r="G10" s="65"/>
    </row>
    <row r="11" spans="2:7" x14ac:dyDescent="0.3">
      <c r="B11" s="164"/>
      <c r="C11" s="165">
        <v>0</v>
      </c>
      <c r="D11" s="165">
        <v>1</v>
      </c>
      <c r="E11" s="165">
        <v>2</v>
      </c>
      <c r="F11" s="229">
        <v>3</v>
      </c>
      <c r="G11" s="65"/>
    </row>
    <row r="12" spans="2:7" x14ac:dyDescent="0.3">
      <c r="B12" s="155"/>
      <c r="C12" s="154"/>
      <c r="D12" s="154"/>
      <c r="E12" s="154"/>
      <c r="F12" s="188"/>
      <c r="G12" s="65"/>
    </row>
    <row r="13" spans="2:7" x14ac:dyDescent="0.3">
      <c r="B13" s="66" t="s">
        <v>48</v>
      </c>
      <c r="C13" s="169">
        <v>-10000000</v>
      </c>
      <c r="D13" s="169"/>
      <c r="E13" s="169"/>
      <c r="F13" s="193"/>
      <c r="G13" s="65"/>
    </row>
    <row r="14" spans="2:7" x14ac:dyDescent="0.3">
      <c r="B14" s="66" t="s">
        <v>132</v>
      </c>
      <c r="C14" s="169"/>
      <c r="D14" s="169">
        <v>600000</v>
      </c>
      <c r="E14" s="169">
        <v>600000</v>
      </c>
      <c r="F14" s="193">
        <v>600000</v>
      </c>
      <c r="G14" s="65"/>
    </row>
    <row r="15" spans="2:7" x14ac:dyDescent="0.3">
      <c r="B15" s="66" t="s">
        <v>63</v>
      </c>
      <c r="C15" s="176"/>
      <c r="D15" s="176"/>
      <c r="E15" s="176"/>
      <c r="F15" s="198">
        <v>43000000</v>
      </c>
      <c r="G15" s="65"/>
    </row>
    <row r="16" spans="2:7" ht="12" customHeight="1" x14ac:dyDescent="0.3">
      <c r="B16" s="66" t="s">
        <v>113</v>
      </c>
      <c r="C16" s="153">
        <f>+SUM(C13:C15)</f>
        <v>-10000000</v>
      </c>
      <c r="D16" s="153">
        <f>+SUM(D13:D15)</f>
        <v>600000</v>
      </c>
      <c r="E16" s="153">
        <f>+SUM(E13:E15)</f>
        <v>600000</v>
      </c>
      <c r="F16" s="230">
        <f>+SUM(F13:F15)</f>
        <v>43600000</v>
      </c>
      <c r="G16" s="65"/>
    </row>
    <row r="17" spans="2:7" ht="12" customHeight="1" x14ac:dyDescent="0.3">
      <c r="B17" s="66"/>
      <c r="C17" s="153"/>
      <c r="D17" s="153"/>
      <c r="E17" s="153"/>
      <c r="F17" s="230"/>
      <c r="G17" s="65"/>
    </row>
    <row r="18" spans="2:7" x14ac:dyDescent="0.3">
      <c r="B18" s="298" t="s">
        <v>135</v>
      </c>
      <c r="C18" s="299">
        <f>SUM(C16:F16)</f>
        <v>34800000</v>
      </c>
      <c r="D18" s="154"/>
      <c r="E18" s="154"/>
      <c r="F18" s="188"/>
      <c r="G18" s="65"/>
    </row>
    <row r="19" spans="2:7" s="87" customFormat="1" ht="20.25" customHeight="1" thickBot="1" x14ac:dyDescent="0.4">
      <c r="B19" s="300" t="s">
        <v>136</v>
      </c>
      <c r="C19" s="301">
        <f>+IRR(C16:F16)</f>
        <v>0.66629957807065487</v>
      </c>
      <c r="D19" s="161"/>
      <c r="E19" s="161"/>
      <c r="F19" s="161"/>
      <c r="G19" s="203"/>
    </row>
    <row r="20" spans="2:7" ht="12.5" thickTop="1" x14ac:dyDescent="0.3"/>
  </sheetData>
  <mergeCells count="1">
    <mergeCell ref="B2:G2"/>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FAE94-35C2-4447-8B49-18AF9DC00B35}">
  <dimension ref="B2:K36"/>
  <sheetViews>
    <sheetView workbookViewId="0"/>
  </sheetViews>
  <sheetFormatPr defaultColWidth="9.08984375" defaultRowHeight="12" x14ac:dyDescent="0.3"/>
  <cols>
    <col min="1" max="1" width="9.08984375" style="4"/>
    <col min="2" max="2" width="25.08984375" style="4" customWidth="1"/>
    <col min="3" max="3" width="1.7265625" style="4" customWidth="1"/>
    <col min="4" max="4" width="10.7265625" style="4" customWidth="1"/>
    <col min="5" max="5" width="1.7265625" style="4" customWidth="1"/>
    <col min="6" max="6" width="2.81640625" style="4" customWidth="1"/>
    <col min="7" max="7" width="25.08984375" style="4" customWidth="1"/>
    <col min="8" max="8" width="1.7265625" style="4" customWidth="1"/>
    <col min="9" max="9" width="10.7265625" style="4" customWidth="1"/>
    <col min="10" max="10" width="1.7265625" style="4" customWidth="1"/>
    <col min="11" max="16384" width="9.08984375" style="4"/>
  </cols>
  <sheetData>
    <row r="2" spans="2:11" x14ac:dyDescent="0.3">
      <c r="B2" s="149" t="s">
        <v>75</v>
      </c>
      <c r="C2" s="149"/>
      <c r="G2" s="149"/>
      <c r="H2" s="149"/>
    </row>
    <row r="3" spans="2:11" x14ac:dyDescent="0.3">
      <c r="B3" s="150" t="s">
        <v>41</v>
      </c>
      <c r="C3" s="150"/>
      <c r="D3" s="49">
        <v>0.12</v>
      </c>
      <c r="G3" s="150"/>
      <c r="H3" s="150"/>
      <c r="I3" s="49"/>
    </row>
    <row r="4" spans="2:11" x14ac:dyDescent="0.3">
      <c r="B4" s="150" t="s">
        <v>57</v>
      </c>
      <c r="C4" s="150"/>
      <c r="D4" s="49">
        <v>0.5</v>
      </c>
      <c r="G4" s="150"/>
      <c r="H4" s="150"/>
      <c r="I4" s="49"/>
    </row>
    <row r="5" spans="2:11" x14ac:dyDescent="0.3">
      <c r="B5" s="150" t="s">
        <v>97</v>
      </c>
      <c r="C5" s="150"/>
      <c r="D5" s="49">
        <v>0.9</v>
      </c>
      <c r="G5" s="150"/>
      <c r="H5" s="150"/>
      <c r="I5" s="49"/>
      <c r="K5" s="53"/>
    </row>
    <row r="6" spans="2:11" ht="12.5" thickBot="1" x14ac:dyDescent="0.35">
      <c r="K6" s="53"/>
    </row>
    <row r="7" spans="2:11" ht="15" customHeight="1" thickTop="1" thickBot="1" x14ac:dyDescent="0.35">
      <c r="B7" s="411" t="s">
        <v>129</v>
      </c>
      <c r="C7" s="412"/>
      <c r="D7" s="412"/>
      <c r="E7" s="413"/>
      <c r="F7" s="30"/>
      <c r="G7" s="411" t="s">
        <v>138</v>
      </c>
      <c r="H7" s="412"/>
      <c r="I7" s="412"/>
      <c r="J7" s="413"/>
      <c r="K7" s="53"/>
    </row>
    <row r="8" spans="2:11" ht="12.5" thickTop="1" x14ac:dyDescent="0.3">
      <c r="B8" s="155"/>
      <c r="C8" s="154"/>
      <c r="D8" s="154"/>
      <c r="E8" s="163"/>
      <c r="F8" s="219"/>
      <c r="G8" s="155"/>
      <c r="H8" s="154"/>
      <c r="I8" s="154"/>
      <c r="J8" s="163"/>
      <c r="K8" s="53"/>
    </row>
    <row r="9" spans="2:11" x14ac:dyDescent="0.3">
      <c r="B9" s="66" t="s">
        <v>32</v>
      </c>
      <c r="C9" s="160"/>
      <c r="D9" s="221">
        <v>100000000</v>
      </c>
      <c r="E9" s="163"/>
      <c r="F9" s="30"/>
      <c r="G9" s="66" t="s">
        <v>32</v>
      </c>
      <c r="H9" s="160"/>
      <c r="I9" s="221">
        <v>100000000</v>
      </c>
      <c r="J9" s="65"/>
      <c r="K9" s="53"/>
    </row>
    <row r="10" spans="2:11" x14ac:dyDescent="0.3">
      <c r="B10" s="158"/>
      <c r="C10" s="224"/>
      <c r="D10" s="214"/>
      <c r="E10" s="163"/>
      <c r="F10" s="30"/>
      <c r="G10" s="158"/>
      <c r="H10" s="224"/>
      <c r="I10" s="214"/>
      <c r="J10" s="65"/>
      <c r="K10" s="53"/>
    </row>
    <row r="11" spans="2:11" x14ac:dyDescent="0.3">
      <c r="B11" s="222" t="s">
        <v>126</v>
      </c>
      <c r="C11" s="225"/>
      <c r="D11" s="214"/>
      <c r="E11" s="163"/>
      <c r="F11" s="30"/>
      <c r="G11" s="222" t="s">
        <v>126</v>
      </c>
      <c r="H11" s="225"/>
      <c r="I11" s="214"/>
      <c r="J11" s="65"/>
      <c r="K11" s="53"/>
    </row>
    <row r="12" spans="2:11" x14ac:dyDescent="0.3">
      <c r="B12" s="66" t="s">
        <v>39</v>
      </c>
      <c r="C12" s="160"/>
      <c r="D12" s="214">
        <v>90000000</v>
      </c>
      <c r="E12" s="163"/>
      <c r="F12" s="30"/>
      <c r="G12" s="66" t="s">
        <v>39</v>
      </c>
      <c r="H12" s="160"/>
      <c r="I12" s="214">
        <v>90000000</v>
      </c>
      <c r="J12" s="65"/>
    </row>
    <row r="13" spans="2:11" x14ac:dyDescent="0.3">
      <c r="B13" s="66" t="s">
        <v>41</v>
      </c>
      <c r="C13" s="160"/>
      <c r="D13" s="220">
        <v>0.12</v>
      </c>
      <c r="E13" s="163"/>
      <c r="F13" s="30"/>
      <c r="G13" s="66" t="s">
        <v>41</v>
      </c>
      <c r="H13" s="160"/>
      <c r="I13" s="220">
        <v>0.12</v>
      </c>
      <c r="J13" s="65"/>
    </row>
    <row r="14" spans="2:11" x14ac:dyDescent="0.3">
      <c r="B14" s="66" t="s">
        <v>42</v>
      </c>
      <c r="C14" s="160"/>
      <c r="D14" s="214">
        <f>D12*D13</f>
        <v>10800000</v>
      </c>
      <c r="E14" s="163"/>
      <c r="F14" s="30"/>
      <c r="G14" s="66" t="s">
        <v>42</v>
      </c>
      <c r="H14" s="160"/>
      <c r="I14" s="214">
        <f>I12*I13</f>
        <v>10800000</v>
      </c>
      <c r="J14" s="65"/>
    </row>
    <row r="15" spans="2:11" x14ac:dyDescent="0.3">
      <c r="B15" s="66"/>
      <c r="C15" s="160"/>
      <c r="D15" s="221"/>
      <c r="E15" s="163"/>
      <c r="F15" s="30"/>
      <c r="G15" s="66"/>
      <c r="H15" s="160"/>
      <c r="I15" s="221"/>
      <c r="J15" s="65"/>
    </row>
    <row r="16" spans="2:11" x14ac:dyDescent="0.3">
      <c r="B16" s="222" t="s">
        <v>125</v>
      </c>
      <c r="C16" s="225"/>
      <c r="D16" s="221"/>
      <c r="E16" s="163"/>
      <c r="F16" s="30"/>
      <c r="G16" s="222" t="s">
        <v>125</v>
      </c>
      <c r="H16" s="225"/>
      <c r="I16" s="221"/>
      <c r="J16" s="65"/>
    </row>
    <row r="17" spans="2:10" x14ac:dyDescent="0.3">
      <c r="B17" s="66" t="s">
        <v>26</v>
      </c>
      <c r="C17" s="160"/>
      <c r="D17" s="214">
        <v>9000000</v>
      </c>
      <c r="E17" s="163"/>
      <c r="F17" s="30"/>
      <c r="G17" s="66" t="s">
        <v>26</v>
      </c>
      <c r="H17" s="160"/>
      <c r="I17" s="214">
        <v>9000000</v>
      </c>
      <c r="J17" s="65"/>
    </row>
    <row r="18" spans="2:10" x14ac:dyDescent="0.3">
      <c r="B18" s="66" t="s">
        <v>55</v>
      </c>
      <c r="C18" s="160"/>
      <c r="D18" s="214">
        <v>-8000000</v>
      </c>
      <c r="E18" s="163"/>
      <c r="F18" s="30"/>
      <c r="G18" s="66" t="s">
        <v>55</v>
      </c>
      <c r="H18" s="160"/>
      <c r="I18" s="214">
        <v>-4000000</v>
      </c>
      <c r="J18" s="65"/>
    </row>
    <row r="19" spans="2:10" x14ac:dyDescent="0.3">
      <c r="B19" s="66" t="s">
        <v>56</v>
      </c>
      <c r="C19" s="160"/>
      <c r="D19" s="215">
        <f>-D14</f>
        <v>-10800000</v>
      </c>
      <c r="E19" s="163"/>
      <c r="F19" s="30"/>
      <c r="G19" s="66" t="s">
        <v>56</v>
      </c>
      <c r="H19" s="160"/>
      <c r="I19" s="215">
        <f>-I14</f>
        <v>-10800000</v>
      </c>
      <c r="J19" s="65"/>
    </row>
    <row r="20" spans="2:10" x14ac:dyDescent="0.3">
      <c r="B20" s="66" t="s">
        <v>45</v>
      </c>
      <c r="C20" s="160"/>
      <c r="D20" s="214">
        <f>SUM(D17:D19)</f>
        <v>-9800000</v>
      </c>
      <c r="E20" s="163"/>
      <c r="F20" s="30"/>
      <c r="G20" s="66" t="s">
        <v>45</v>
      </c>
      <c r="H20" s="160"/>
      <c r="I20" s="214">
        <f>SUM(I17:I19)</f>
        <v>-5800000</v>
      </c>
      <c r="J20" s="65"/>
    </row>
    <row r="21" spans="2:10" x14ac:dyDescent="0.3">
      <c r="B21" s="66"/>
      <c r="C21" s="160"/>
      <c r="D21" s="214"/>
      <c r="E21" s="163"/>
      <c r="F21" s="30"/>
      <c r="G21" s="66"/>
      <c r="H21" s="160"/>
      <c r="I21" s="214"/>
      <c r="J21" s="65"/>
    </row>
    <row r="22" spans="2:10" x14ac:dyDescent="0.3">
      <c r="B22" s="222" t="s">
        <v>128</v>
      </c>
      <c r="C22" s="225"/>
      <c r="D22" s="214"/>
      <c r="E22" s="163"/>
      <c r="F22" s="30"/>
      <c r="G22" s="427" t="s">
        <v>74</v>
      </c>
      <c r="H22" s="428"/>
      <c r="I22" s="428"/>
      <c r="J22" s="429"/>
    </row>
    <row r="23" spans="2:10" x14ac:dyDescent="0.3">
      <c r="B23" s="66" t="s">
        <v>45</v>
      </c>
      <c r="C23" s="160"/>
      <c r="D23" s="214">
        <f>D20</f>
        <v>-9800000</v>
      </c>
      <c r="E23" s="163"/>
      <c r="F23" s="30"/>
      <c r="G23" s="427"/>
      <c r="H23" s="428"/>
      <c r="I23" s="428"/>
      <c r="J23" s="429"/>
    </row>
    <row r="24" spans="2:10" x14ac:dyDescent="0.3">
      <c r="B24" s="66" t="s">
        <v>57</v>
      </c>
      <c r="C24" s="160"/>
      <c r="D24" s="223">
        <f>D4</f>
        <v>0.5</v>
      </c>
      <c r="E24" s="163"/>
      <c r="F24" s="30"/>
      <c r="G24" s="427"/>
      <c r="H24" s="428"/>
      <c r="I24" s="428"/>
      <c r="J24" s="429"/>
    </row>
    <row r="25" spans="2:10" x14ac:dyDescent="0.3">
      <c r="B25" s="66" t="s">
        <v>58</v>
      </c>
      <c r="C25" s="160"/>
      <c r="D25" s="214">
        <f>-D24*D23</f>
        <v>4900000</v>
      </c>
      <c r="E25" s="163"/>
      <c r="F25" s="30"/>
      <c r="G25" s="427"/>
      <c r="H25" s="428"/>
      <c r="I25" s="428"/>
      <c r="J25" s="429"/>
    </row>
    <row r="26" spans="2:10" x14ac:dyDescent="0.3">
      <c r="B26" s="159"/>
      <c r="C26" s="226"/>
      <c r="D26" s="214"/>
      <c r="E26" s="163"/>
      <c r="F26" s="30"/>
      <c r="G26" s="159"/>
      <c r="H26" s="226"/>
      <c r="I26" s="214"/>
      <c r="J26" s="65"/>
    </row>
    <row r="27" spans="2:10" x14ac:dyDescent="0.3">
      <c r="B27" s="222" t="s">
        <v>59</v>
      </c>
      <c r="C27" s="225"/>
      <c r="D27" s="214"/>
      <c r="E27" s="163"/>
      <c r="F27" s="30"/>
      <c r="G27" s="222" t="s">
        <v>59</v>
      </c>
      <c r="H27" s="225"/>
      <c r="I27" s="214"/>
      <c r="J27" s="65"/>
    </row>
    <row r="28" spans="2:10" x14ac:dyDescent="0.3">
      <c r="B28" s="66" t="s">
        <v>26</v>
      </c>
      <c r="C28" s="160"/>
      <c r="D28" s="214">
        <f>D17</f>
        <v>9000000</v>
      </c>
      <c r="E28" s="163"/>
      <c r="F28" s="30"/>
      <c r="G28" s="66" t="s">
        <v>26</v>
      </c>
      <c r="H28" s="160"/>
      <c r="I28" s="214">
        <f>I17</f>
        <v>9000000</v>
      </c>
      <c r="J28" s="65"/>
    </row>
    <row r="29" spans="2:10" x14ac:dyDescent="0.3">
      <c r="B29" s="66" t="s">
        <v>60</v>
      </c>
      <c r="C29" s="160"/>
      <c r="D29" s="214">
        <v>-2000000</v>
      </c>
      <c r="E29" s="163"/>
      <c r="F29" s="30"/>
      <c r="G29" s="66" t="s">
        <v>60</v>
      </c>
      <c r="H29" s="160"/>
      <c r="I29" s="214">
        <v>-2000000</v>
      </c>
      <c r="J29" s="65"/>
    </row>
    <row r="30" spans="2:10" x14ac:dyDescent="0.3">
      <c r="B30" s="66" t="s">
        <v>56</v>
      </c>
      <c r="C30" s="160"/>
      <c r="D30" s="214">
        <f>D19</f>
        <v>-10800000</v>
      </c>
      <c r="E30" s="163"/>
      <c r="F30" s="30"/>
      <c r="G30" s="66" t="s">
        <v>56</v>
      </c>
      <c r="H30" s="160"/>
      <c r="I30" s="214">
        <f>I19</f>
        <v>-10800000</v>
      </c>
      <c r="J30" s="65"/>
    </row>
    <row r="31" spans="2:10" x14ac:dyDescent="0.3">
      <c r="B31" s="66" t="s">
        <v>127</v>
      </c>
      <c r="C31" s="160"/>
      <c r="D31" s="215">
        <f>+D25*D5</f>
        <v>4410000</v>
      </c>
      <c r="E31" s="163"/>
      <c r="F31" s="30"/>
      <c r="G31" s="66" t="s">
        <v>137</v>
      </c>
      <c r="H31" s="160"/>
      <c r="I31" s="215">
        <v>0</v>
      </c>
      <c r="J31" s="65"/>
    </row>
    <row r="32" spans="2:10" s="87" customFormat="1" ht="20.25" customHeight="1" thickBot="1" x14ac:dyDescent="0.4">
      <c r="B32" s="70" t="s">
        <v>61</v>
      </c>
      <c r="C32" s="227"/>
      <c r="D32" s="152">
        <f>SUM(D28:D31)</f>
        <v>610000</v>
      </c>
      <c r="E32" s="166"/>
      <c r="F32" s="167"/>
      <c r="G32" s="70" t="s">
        <v>61</v>
      </c>
      <c r="H32" s="227"/>
      <c r="I32" s="152">
        <f>SUM(I28:I31)</f>
        <v>-3800000</v>
      </c>
      <c r="J32" s="203"/>
    </row>
    <row r="33" spans="2:9" ht="12.5" thickTop="1" x14ac:dyDescent="0.3">
      <c r="B33" s="228"/>
      <c r="C33" s="228"/>
      <c r="D33" s="53"/>
      <c r="E33" s="150"/>
      <c r="F33" s="150"/>
      <c r="G33" s="228"/>
      <c r="H33" s="228"/>
      <c r="I33" s="53"/>
    </row>
    <row r="34" spans="2:9" x14ac:dyDescent="0.3">
      <c r="E34" s="150"/>
      <c r="F34" s="150"/>
    </row>
    <row r="35" spans="2:9" x14ac:dyDescent="0.3">
      <c r="E35" s="150"/>
      <c r="F35" s="150"/>
    </row>
    <row r="36" spans="2:9" x14ac:dyDescent="0.3">
      <c r="E36" s="150"/>
      <c r="F36" s="150"/>
    </row>
  </sheetData>
  <mergeCells count="3">
    <mergeCell ref="B7:E7"/>
    <mergeCell ref="G7:J7"/>
    <mergeCell ref="G22:J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70"/>
  <sheetViews>
    <sheetView workbookViewId="0"/>
  </sheetViews>
  <sheetFormatPr defaultColWidth="9.08984375" defaultRowHeight="12" x14ac:dyDescent="0.3"/>
  <cols>
    <col min="1" max="1" width="9.08984375" style="4"/>
    <col min="2" max="2" width="24.54296875" style="4" customWidth="1"/>
    <col min="3" max="7" width="9.54296875" style="4" customWidth="1"/>
    <col min="8" max="8" width="1.7265625" style="4" customWidth="1"/>
    <col min="9" max="16384" width="9.08984375" style="4"/>
  </cols>
  <sheetData>
    <row r="2" spans="2:8" x14ac:dyDescent="0.3">
      <c r="B2" s="78" t="s">
        <v>75</v>
      </c>
      <c r="C2" s="80" t="s">
        <v>69</v>
      </c>
      <c r="D2" s="80" t="s">
        <v>70</v>
      </c>
      <c r="E2" s="80" t="s">
        <v>71</v>
      </c>
      <c r="F2" s="80" t="s">
        <v>72</v>
      </c>
      <c r="G2" s="80" t="s">
        <v>73</v>
      </c>
    </row>
    <row r="3" spans="2:8" x14ac:dyDescent="0.3">
      <c r="B3" s="79" t="s">
        <v>144</v>
      </c>
      <c r="C3" s="31">
        <v>0</v>
      </c>
      <c r="D3" s="31">
        <v>0.02</v>
      </c>
      <c r="E3" s="31">
        <v>4.9299999999999997E-2</v>
      </c>
      <c r="F3" s="31">
        <v>2.2499999999999999E-2</v>
      </c>
      <c r="G3" s="31">
        <v>6.7000000000000002E-3</v>
      </c>
    </row>
    <row r="4" spans="2:8" x14ac:dyDescent="0.3">
      <c r="D4" s="31"/>
      <c r="E4" s="31"/>
      <c r="F4" s="31"/>
      <c r="G4" s="31"/>
    </row>
    <row r="5" spans="2:8" x14ac:dyDescent="0.3">
      <c r="D5" s="31"/>
      <c r="E5" s="31"/>
      <c r="F5" s="31"/>
      <c r="G5" s="31"/>
    </row>
    <row r="6" spans="2:8" x14ac:dyDescent="0.3">
      <c r="D6" s="31"/>
      <c r="E6" s="31"/>
      <c r="F6" s="31"/>
      <c r="G6" s="31"/>
    </row>
    <row r="7" spans="2:8" x14ac:dyDescent="0.3">
      <c r="D7" s="31"/>
      <c r="E7" s="31"/>
      <c r="F7" s="31"/>
      <c r="G7" s="31"/>
    </row>
    <row r="8" spans="2:8" ht="12.5" thickBot="1" x14ac:dyDescent="0.35"/>
    <row r="9" spans="2:8" ht="15" customHeight="1" thickTop="1" thickBot="1" x14ac:dyDescent="0.35">
      <c r="B9" s="411" t="s">
        <v>3</v>
      </c>
      <c r="C9" s="412"/>
      <c r="D9" s="412"/>
      <c r="E9" s="412"/>
      <c r="F9" s="412"/>
      <c r="G9" s="412"/>
      <c r="H9" s="413"/>
    </row>
    <row r="10" spans="2:8" ht="12" customHeight="1" thickTop="1" x14ac:dyDescent="0.3">
      <c r="B10" s="207"/>
      <c r="C10" s="208"/>
      <c r="D10" s="208"/>
      <c r="E10" s="208"/>
      <c r="F10" s="208"/>
      <c r="G10" s="208"/>
      <c r="H10" s="209"/>
    </row>
    <row r="11" spans="2:8" ht="12" customHeight="1" x14ac:dyDescent="0.3">
      <c r="B11" s="155"/>
      <c r="C11" s="156" t="s">
        <v>69</v>
      </c>
      <c r="D11" s="156" t="s">
        <v>70</v>
      </c>
      <c r="E11" s="156" t="s">
        <v>71</v>
      </c>
      <c r="F11" s="156" t="s">
        <v>72</v>
      </c>
      <c r="G11" s="156" t="s">
        <v>73</v>
      </c>
      <c r="H11" s="163"/>
    </row>
    <row r="12" spans="2:8" ht="12" customHeight="1" x14ac:dyDescent="0.3">
      <c r="B12" s="158" t="s">
        <v>16</v>
      </c>
      <c r="C12" s="170"/>
      <c r="D12" s="170"/>
      <c r="E12" s="170"/>
      <c r="F12" s="170"/>
      <c r="G12" s="156"/>
      <c r="H12" s="163"/>
    </row>
    <row r="13" spans="2:8" ht="12" customHeight="1" x14ac:dyDescent="0.3">
      <c r="B13" s="155"/>
      <c r="C13" s="154"/>
      <c r="D13" s="154"/>
      <c r="E13" s="154"/>
      <c r="F13" s="154"/>
      <c r="G13" s="157"/>
      <c r="H13" s="163"/>
    </row>
    <row r="14" spans="2:8" ht="12" customHeight="1" x14ac:dyDescent="0.3">
      <c r="B14" s="162" t="s">
        <v>8</v>
      </c>
      <c r="C14" s="171"/>
      <c r="D14" s="171"/>
      <c r="E14" s="171"/>
      <c r="F14" s="171"/>
      <c r="G14" s="187"/>
      <c r="H14" s="163"/>
    </row>
    <row r="15" spans="2:8" ht="20.25" customHeight="1" thickBot="1" x14ac:dyDescent="0.35">
      <c r="B15" s="70" t="s">
        <v>2</v>
      </c>
      <c r="C15" s="256"/>
      <c r="D15" s="256"/>
      <c r="E15" s="256"/>
      <c r="F15" s="256"/>
      <c r="G15" s="256"/>
      <c r="H15" s="210"/>
    </row>
    <row r="16" spans="2:8" ht="12" customHeight="1" thickTop="1" x14ac:dyDescent="0.3">
      <c r="B16" s="8"/>
      <c r="C16" s="7"/>
      <c r="D16" s="7"/>
      <c r="E16" s="7"/>
      <c r="F16" s="7"/>
      <c r="G16" s="7"/>
    </row>
    <row r="17" spans="2:7" ht="12" customHeight="1" x14ac:dyDescent="0.3">
      <c r="B17" s="9"/>
      <c r="C17" s="7"/>
      <c r="D17" s="7"/>
      <c r="E17" s="7"/>
      <c r="F17" s="7"/>
      <c r="G17" s="7"/>
    </row>
    <row r="18" spans="2:7" ht="12" customHeight="1" x14ac:dyDescent="0.3">
      <c r="B18" s="10"/>
      <c r="C18" s="11"/>
      <c r="D18" s="11"/>
      <c r="E18" s="11"/>
      <c r="F18" s="11"/>
      <c r="G18" s="11"/>
    </row>
    <row r="19" spans="2:7" ht="12" customHeight="1" x14ac:dyDescent="0.3">
      <c r="B19" s="10"/>
      <c r="C19" s="11"/>
      <c r="D19" s="11"/>
      <c r="E19" s="11"/>
      <c r="F19" s="11"/>
      <c r="G19" s="11"/>
    </row>
    <row r="20" spans="2:7" ht="12" customHeight="1" x14ac:dyDescent="0.3">
      <c r="G20" s="41"/>
    </row>
    <row r="21" spans="2:7" ht="12" customHeight="1" x14ac:dyDescent="0.3">
      <c r="G21" s="41"/>
    </row>
    <row r="22" spans="2:7" ht="12" customHeight="1" x14ac:dyDescent="0.3">
      <c r="G22" s="41"/>
    </row>
    <row r="23" spans="2:7" ht="12" customHeight="1" x14ac:dyDescent="0.3">
      <c r="G23" s="41"/>
    </row>
    <row r="24" spans="2:7" ht="12" customHeight="1" x14ac:dyDescent="0.3">
      <c r="G24" s="41"/>
    </row>
    <row r="25" spans="2:7" ht="12" customHeight="1" x14ac:dyDescent="0.3">
      <c r="G25" s="41"/>
    </row>
    <row r="26" spans="2:7" ht="12" customHeight="1" x14ac:dyDescent="0.3">
      <c r="G26" s="41"/>
    </row>
    <row r="27" spans="2:7" ht="12" customHeight="1" x14ac:dyDescent="0.3">
      <c r="G27" s="41"/>
    </row>
    <row r="28" spans="2:7" ht="12" customHeight="1" x14ac:dyDescent="0.3">
      <c r="G28" s="41"/>
    </row>
    <row r="29" spans="2:7" ht="12" customHeight="1" x14ac:dyDescent="0.3">
      <c r="G29" s="41"/>
    </row>
    <row r="30" spans="2:7" ht="12" customHeight="1" x14ac:dyDescent="0.3">
      <c r="G30" s="41"/>
    </row>
    <row r="31" spans="2:7" ht="12" customHeight="1" x14ac:dyDescent="0.3">
      <c r="G31" s="41"/>
    </row>
    <row r="32" spans="2:7" ht="12" customHeight="1" x14ac:dyDescent="0.3">
      <c r="G32" s="41"/>
    </row>
    <row r="33" spans="7:7" ht="12" customHeight="1" x14ac:dyDescent="0.3">
      <c r="G33" s="41"/>
    </row>
    <row r="34" spans="7:7" ht="12" customHeight="1" x14ac:dyDescent="0.3">
      <c r="G34" s="41"/>
    </row>
    <row r="35" spans="7:7" ht="12" customHeight="1" x14ac:dyDescent="0.3">
      <c r="G35" s="41"/>
    </row>
    <row r="36" spans="7:7" ht="12" customHeight="1" x14ac:dyDescent="0.3">
      <c r="G36" s="41"/>
    </row>
    <row r="37" spans="7:7" ht="12" customHeight="1" x14ac:dyDescent="0.3">
      <c r="G37" s="41"/>
    </row>
    <row r="38" spans="7:7" ht="12" customHeight="1" x14ac:dyDescent="0.3">
      <c r="G38" s="41"/>
    </row>
    <row r="39" spans="7:7" ht="12" customHeight="1" x14ac:dyDescent="0.3">
      <c r="G39" s="41"/>
    </row>
    <row r="40" spans="7:7" x14ac:dyDescent="0.3">
      <c r="G40" s="41"/>
    </row>
    <row r="41" spans="7:7" x14ac:dyDescent="0.3">
      <c r="G41" s="41"/>
    </row>
    <row r="42" spans="7:7" x14ac:dyDescent="0.3">
      <c r="G42" s="41"/>
    </row>
    <row r="43" spans="7:7" x14ac:dyDescent="0.3">
      <c r="G43" s="41"/>
    </row>
    <row r="44" spans="7:7" x14ac:dyDescent="0.3">
      <c r="G44" s="41"/>
    </row>
    <row r="45" spans="7:7" x14ac:dyDescent="0.3">
      <c r="G45" s="41"/>
    </row>
    <row r="46" spans="7:7" x14ac:dyDescent="0.3">
      <c r="G46" s="41"/>
    </row>
    <row r="47" spans="7:7" x14ac:dyDescent="0.3">
      <c r="G47" s="41"/>
    </row>
    <row r="48" spans="7:7" x14ac:dyDescent="0.3">
      <c r="G48" s="41"/>
    </row>
    <row r="49" spans="7:7" x14ac:dyDescent="0.3">
      <c r="G49" s="41"/>
    </row>
    <row r="50" spans="7:7" x14ac:dyDescent="0.3">
      <c r="G50" s="41"/>
    </row>
    <row r="51" spans="7:7" x14ac:dyDescent="0.3">
      <c r="G51" s="41"/>
    </row>
    <row r="52" spans="7:7" x14ac:dyDescent="0.3">
      <c r="G52" s="41"/>
    </row>
    <row r="53" spans="7:7" x14ac:dyDescent="0.3">
      <c r="G53" s="41"/>
    </row>
    <row r="54" spans="7:7" x14ac:dyDescent="0.3">
      <c r="G54" s="41"/>
    </row>
    <row r="55" spans="7:7" x14ac:dyDescent="0.3">
      <c r="G55" s="41"/>
    </row>
    <row r="56" spans="7:7" x14ac:dyDescent="0.3">
      <c r="G56" s="41"/>
    </row>
    <row r="57" spans="7:7" x14ac:dyDescent="0.3">
      <c r="G57" s="41"/>
    </row>
    <row r="58" spans="7:7" x14ac:dyDescent="0.3">
      <c r="G58" s="41"/>
    </row>
    <row r="59" spans="7:7" x14ac:dyDescent="0.3">
      <c r="G59" s="41"/>
    </row>
    <row r="60" spans="7:7" x14ac:dyDescent="0.3">
      <c r="G60" s="41"/>
    </row>
    <row r="61" spans="7:7" x14ac:dyDescent="0.3">
      <c r="G61" s="41"/>
    </row>
    <row r="62" spans="7:7" x14ac:dyDescent="0.3">
      <c r="G62" s="41"/>
    </row>
    <row r="63" spans="7:7" x14ac:dyDescent="0.3">
      <c r="G63" s="41"/>
    </row>
    <row r="64" spans="7:7" x14ac:dyDescent="0.3">
      <c r="G64" s="41"/>
    </row>
    <row r="65" spans="7:7" x14ac:dyDescent="0.3">
      <c r="G65" s="41"/>
    </row>
    <row r="66" spans="7:7" x14ac:dyDescent="0.3">
      <c r="G66" s="41"/>
    </row>
    <row r="67" spans="7:7" x14ac:dyDescent="0.3">
      <c r="G67" s="41"/>
    </row>
    <row r="68" spans="7:7" x14ac:dyDescent="0.3">
      <c r="G68" s="41"/>
    </row>
    <row r="69" spans="7:7" x14ac:dyDescent="0.3">
      <c r="G69" s="41"/>
    </row>
    <row r="70" spans="7:7" x14ac:dyDescent="0.3">
      <c r="G70" s="41"/>
    </row>
  </sheetData>
  <mergeCells count="1">
    <mergeCell ref="B9:H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70"/>
  <sheetViews>
    <sheetView workbookViewId="0"/>
  </sheetViews>
  <sheetFormatPr defaultColWidth="9.08984375" defaultRowHeight="12" x14ac:dyDescent="0.3"/>
  <cols>
    <col min="1" max="1" width="9.08984375" style="4"/>
    <col min="2" max="2" width="24.54296875" style="4" customWidth="1"/>
    <col min="3" max="7" width="9.54296875" style="4" customWidth="1"/>
    <col min="8" max="8" width="1.7265625" style="4" customWidth="1"/>
    <col min="9" max="16384" width="9.08984375" style="4"/>
  </cols>
  <sheetData>
    <row r="2" spans="2:8" x14ac:dyDescent="0.3">
      <c r="B2" s="78" t="s">
        <v>75</v>
      </c>
      <c r="C2" s="80" t="s">
        <v>69</v>
      </c>
      <c r="D2" s="80" t="s">
        <v>70</v>
      </c>
      <c r="E2" s="80" t="s">
        <v>71</v>
      </c>
      <c r="F2" s="80" t="s">
        <v>72</v>
      </c>
      <c r="G2" s="80" t="s">
        <v>73</v>
      </c>
    </row>
    <row r="3" spans="2:8" x14ac:dyDescent="0.3">
      <c r="B3" s="79" t="s">
        <v>144</v>
      </c>
      <c r="C3" s="31">
        <v>0</v>
      </c>
      <c r="D3" s="31">
        <v>0.02</v>
      </c>
      <c r="E3" s="31">
        <v>4.9299999999999997E-2</v>
      </c>
      <c r="F3" s="31">
        <v>2.2499999999999999E-2</v>
      </c>
      <c r="G3" s="31">
        <v>6.7000000000000002E-3</v>
      </c>
    </row>
    <row r="4" spans="2:8" x14ac:dyDescent="0.3">
      <c r="B4" s="79" t="s">
        <v>78</v>
      </c>
      <c r="C4" s="31">
        <v>0</v>
      </c>
      <c r="D4" s="31">
        <v>0.01</v>
      </c>
      <c r="E4" s="31">
        <v>1.4999999999999999E-2</v>
      </c>
      <c r="F4" s="31">
        <v>0.02</v>
      </c>
      <c r="G4" s="31">
        <v>0.03</v>
      </c>
    </row>
    <row r="5" spans="2:8" x14ac:dyDescent="0.3">
      <c r="C5" s="31"/>
      <c r="D5" s="31"/>
      <c r="E5" s="31"/>
      <c r="F5" s="31"/>
      <c r="G5" s="31"/>
    </row>
    <row r="6" spans="2:8" x14ac:dyDescent="0.3">
      <c r="C6" s="31"/>
      <c r="D6" s="31"/>
      <c r="E6" s="31"/>
      <c r="F6" s="31"/>
      <c r="G6" s="31"/>
    </row>
    <row r="8" spans="2:8" ht="12.5" thickBot="1" x14ac:dyDescent="0.35"/>
    <row r="9" spans="2:8" ht="15" customHeight="1" thickTop="1" thickBot="1" x14ac:dyDescent="0.35">
      <c r="B9" s="411" t="s">
        <v>3</v>
      </c>
      <c r="C9" s="412"/>
      <c r="D9" s="412"/>
      <c r="E9" s="412"/>
      <c r="F9" s="412"/>
      <c r="G9" s="412"/>
      <c r="H9" s="413"/>
    </row>
    <row r="10" spans="2:8" ht="12" customHeight="1" thickTop="1" x14ac:dyDescent="0.3">
      <c r="B10" s="207"/>
      <c r="C10" s="208"/>
      <c r="D10" s="208"/>
      <c r="E10" s="208"/>
      <c r="F10" s="208"/>
      <c r="G10" s="208"/>
      <c r="H10" s="209"/>
    </row>
    <row r="11" spans="2:8" ht="12" customHeight="1" x14ac:dyDescent="0.3">
      <c r="B11" s="71"/>
      <c r="C11" s="72" t="s">
        <v>69</v>
      </c>
      <c r="D11" s="72" t="s">
        <v>70</v>
      </c>
      <c r="E11" s="72" t="s">
        <v>71</v>
      </c>
      <c r="F11" s="72" t="s">
        <v>72</v>
      </c>
      <c r="G11" s="72" t="s">
        <v>73</v>
      </c>
      <c r="H11" s="65"/>
    </row>
    <row r="12" spans="2:8" x14ac:dyDescent="0.3">
      <c r="B12" s="77" t="s">
        <v>16</v>
      </c>
      <c r="C12" s="73"/>
      <c r="D12" s="73"/>
      <c r="E12" s="73"/>
      <c r="F12" s="73"/>
      <c r="G12" s="72"/>
      <c r="H12" s="65"/>
    </row>
    <row r="13" spans="2:8" x14ac:dyDescent="0.3">
      <c r="B13" s="71"/>
      <c r="C13" s="74"/>
      <c r="D13" s="74"/>
      <c r="E13" s="74"/>
      <c r="F13" s="74"/>
      <c r="G13" s="105"/>
      <c r="H13" s="65"/>
    </row>
    <row r="14" spans="2:8" x14ac:dyDescent="0.3">
      <c r="B14" s="75" t="s">
        <v>8</v>
      </c>
      <c r="C14" s="74"/>
      <c r="D14" s="74"/>
      <c r="E14" s="74"/>
      <c r="F14" s="74"/>
      <c r="G14" s="105"/>
      <c r="H14" s="65"/>
    </row>
    <row r="15" spans="2:8" x14ac:dyDescent="0.3">
      <c r="B15" s="83" t="s">
        <v>2</v>
      </c>
      <c r="C15" s="168">
        <f>'Fig 5.2'!C15</f>
        <v>0</v>
      </c>
      <c r="D15" s="168">
        <f>'Fig 5.2'!D15</f>
        <v>0</v>
      </c>
      <c r="E15" s="168">
        <f>'Fig 5.2'!E15</f>
        <v>0</v>
      </c>
      <c r="F15" s="168">
        <f>'Fig 5.2'!F15</f>
        <v>0</v>
      </c>
      <c r="G15" s="180">
        <f>'Fig 5.2'!G15</f>
        <v>0</v>
      </c>
      <c r="H15" s="65"/>
    </row>
    <row r="16" spans="2:8" x14ac:dyDescent="0.3">
      <c r="B16" s="77" t="s">
        <v>4</v>
      </c>
      <c r="C16" s="257"/>
      <c r="D16" s="257"/>
      <c r="E16" s="257"/>
      <c r="F16" s="257"/>
      <c r="G16" s="258"/>
      <c r="H16" s="65"/>
    </row>
    <row r="17" spans="2:8" ht="20.25" customHeight="1" thickBot="1" x14ac:dyDescent="0.35">
      <c r="B17" s="85" t="s">
        <v>5</v>
      </c>
      <c r="C17" s="270"/>
      <c r="D17" s="270"/>
      <c r="E17" s="270"/>
      <c r="F17" s="270"/>
      <c r="G17" s="270"/>
      <c r="H17" s="202"/>
    </row>
    <row r="18" spans="2:8" ht="12.5" thickTop="1" x14ac:dyDescent="0.3">
      <c r="B18" s="5"/>
      <c r="C18" s="6"/>
      <c r="D18" s="6"/>
      <c r="E18" s="6"/>
      <c r="F18" s="6"/>
      <c r="G18" s="6"/>
    </row>
    <row r="19" spans="2:8" x14ac:dyDescent="0.3">
      <c r="B19" s="5"/>
      <c r="C19" s="7"/>
      <c r="D19" s="7"/>
      <c r="E19" s="7"/>
      <c r="F19" s="7"/>
      <c r="G19" s="7"/>
    </row>
    <row r="20" spans="2:8" x14ac:dyDescent="0.3">
      <c r="B20" s="8"/>
      <c r="C20" s="7"/>
      <c r="D20" s="7"/>
      <c r="E20" s="7"/>
      <c r="F20" s="7"/>
      <c r="G20" s="7"/>
    </row>
    <row r="21" spans="2:8" x14ac:dyDescent="0.3">
      <c r="B21" s="9"/>
      <c r="C21" s="7"/>
      <c r="D21" s="7"/>
      <c r="E21" s="7"/>
      <c r="F21" s="7"/>
      <c r="G21" s="7"/>
    </row>
    <row r="22" spans="2:8" x14ac:dyDescent="0.3">
      <c r="B22" s="10"/>
      <c r="C22" s="11"/>
      <c r="D22" s="11"/>
      <c r="E22" s="11"/>
      <c r="F22" s="11"/>
      <c r="G22" s="11"/>
    </row>
    <row r="23" spans="2:8" x14ac:dyDescent="0.3">
      <c r="B23" s="10"/>
      <c r="C23" s="11"/>
      <c r="D23" s="11"/>
      <c r="E23" s="11"/>
      <c r="F23" s="11"/>
      <c r="G23" s="11"/>
    </row>
    <row r="24" spans="2:8" x14ac:dyDescent="0.3">
      <c r="G24" s="41"/>
    </row>
    <row r="25" spans="2:8" x14ac:dyDescent="0.3">
      <c r="G25" s="41"/>
    </row>
    <row r="26" spans="2:8" x14ac:dyDescent="0.3">
      <c r="G26" s="41"/>
    </row>
    <row r="27" spans="2:8" x14ac:dyDescent="0.3">
      <c r="G27" s="41"/>
    </row>
    <row r="28" spans="2:8" x14ac:dyDescent="0.3">
      <c r="G28" s="41"/>
    </row>
    <row r="29" spans="2:8" x14ac:dyDescent="0.3">
      <c r="G29" s="41"/>
    </row>
    <row r="30" spans="2:8" x14ac:dyDescent="0.3">
      <c r="G30" s="41"/>
    </row>
    <row r="31" spans="2:8" x14ac:dyDescent="0.3">
      <c r="G31" s="41"/>
    </row>
    <row r="32" spans="2:8" x14ac:dyDescent="0.3">
      <c r="G32" s="41"/>
    </row>
    <row r="33" spans="7:7" x14ac:dyDescent="0.3">
      <c r="G33" s="41"/>
    </row>
    <row r="34" spans="7:7" x14ac:dyDescent="0.3">
      <c r="G34" s="41"/>
    </row>
    <row r="35" spans="7:7" x14ac:dyDescent="0.3">
      <c r="G35" s="41"/>
    </row>
    <row r="36" spans="7:7" x14ac:dyDescent="0.3">
      <c r="G36" s="41"/>
    </row>
    <row r="37" spans="7:7" x14ac:dyDescent="0.3">
      <c r="G37" s="41"/>
    </row>
    <row r="38" spans="7:7" x14ac:dyDescent="0.3">
      <c r="G38" s="41"/>
    </row>
    <row r="39" spans="7:7" x14ac:dyDescent="0.3">
      <c r="G39" s="41"/>
    </row>
    <row r="40" spans="7:7" x14ac:dyDescent="0.3">
      <c r="G40" s="41"/>
    </row>
    <row r="41" spans="7:7" x14ac:dyDescent="0.3">
      <c r="G41" s="41"/>
    </row>
    <row r="42" spans="7:7" x14ac:dyDescent="0.3">
      <c r="G42" s="41"/>
    </row>
    <row r="43" spans="7:7" x14ac:dyDescent="0.3">
      <c r="G43" s="41"/>
    </row>
    <row r="44" spans="7:7" x14ac:dyDescent="0.3">
      <c r="G44" s="41"/>
    </row>
    <row r="45" spans="7:7" x14ac:dyDescent="0.3">
      <c r="G45" s="41"/>
    </row>
    <row r="46" spans="7:7" x14ac:dyDescent="0.3">
      <c r="G46" s="41"/>
    </row>
    <row r="47" spans="7:7" x14ac:dyDescent="0.3">
      <c r="G47" s="41"/>
    </row>
    <row r="48" spans="7:7" x14ac:dyDescent="0.3">
      <c r="G48" s="41"/>
    </row>
    <row r="49" spans="7:7" x14ac:dyDescent="0.3">
      <c r="G49" s="41"/>
    </row>
    <row r="50" spans="7:7" x14ac:dyDescent="0.3">
      <c r="G50" s="41"/>
    </row>
    <row r="51" spans="7:7" x14ac:dyDescent="0.3">
      <c r="G51" s="41"/>
    </row>
    <row r="52" spans="7:7" x14ac:dyDescent="0.3">
      <c r="G52" s="41"/>
    </row>
    <row r="53" spans="7:7" x14ac:dyDescent="0.3">
      <c r="G53" s="41"/>
    </row>
    <row r="54" spans="7:7" x14ac:dyDescent="0.3">
      <c r="G54" s="41"/>
    </row>
    <row r="55" spans="7:7" x14ac:dyDescent="0.3">
      <c r="G55" s="41"/>
    </row>
    <row r="56" spans="7:7" x14ac:dyDescent="0.3">
      <c r="G56" s="41"/>
    </row>
    <row r="57" spans="7:7" x14ac:dyDescent="0.3">
      <c r="G57" s="41"/>
    </row>
    <row r="58" spans="7:7" x14ac:dyDescent="0.3">
      <c r="G58" s="41"/>
    </row>
    <row r="59" spans="7:7" x14ac:dyDescent="0.3">
      <c r="G59" s="41"/>
    </row>
    <row r="60" spans="7:7" x14ac:dyDescent="0.3">
      <c r="G60" s="41"/>
    </row>
    <row r="61" spans="7:7" x14ac:dyDescent="0.3">
      <c r="G61" s="41"/>
    </row>
    <row r="62" spans="7:7" x14ac:dyDescent="0.3">
      <c r="G62" s="41"/>
    </row>
    <row r="63" spans="7:7" x14ac:dyDescent="0.3">
      <c r="G63" s="41"/>
    </row>
    <row r="64" spans="7:7" x14ac:dyDescent="0.3">
      <c r="G64" s="41"/>
    </row>
    <row r="65" spans="7:7" x14ac:dyDescent="0.3">
      <c r="G65" s="41"/>
    </row>
    <row r="66" spans="7:7" x14ac:dyDescent="0.3">
      <c r="G66" s="41"/>
    </row>
    <row r="67" spans="7:7" x14ac:dyDescent="0.3">
      <c r="G67" s="41"/>
    </row>
    <row r="68" spans="7:7" x14ac:dyDescent="0.3">
      <c r="G68" s="41"/>
    </row>
    <row r="69" spans="7:7" x14ac:dyDescent="0.3">
      <c r="G69" s="41"/>
    </row>
    <row r="70" spans="7:7" x14ac:dyDescent="0.3">
      <c r="G70" s="41"/>
    </row>
  </sheetData>
  <mergeCells count="1">
    <mergeCell ref="B9:H9"/>
  </mergeCells>
  <pageMargins left="0.7" right="0.7" top="0.75" bottom="0.75" header="0.3" footer="0.3"/>
  <pageSetup orientation="portrait" horizontalDpi="300" verticalDpi="0" copies="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70"/>
  <sheetViews>
    <sheetView workbookViewId="0"/>
  </sheetViews>
  <sheetFormatPr defaultColWidth="9.08984375" defaultRowHeight="12" x14ac:dyDescent="0.3"/>
  <cols>
    <col min="1" max="1" width="9.08984375" style="4"/>
    <col min="2" max="2" width="24.54296875" style="4" customWidth="1"/>
    <col min="3" max="7" width="9.54296875" style="4" customWidth="1"/>
    <col min="8" max="8" width="1.7265625" style="4" customWidth="1"/>
    <col min="9" max="16384" width="9.08984375" style="4"/>
  </cols>
  <sheetData>
    <row r="2" spans="2:8" x14ac:dyDescent="0.3">
      <c r="B2" s="78" t="s">
        <v>75</v>
      </c>
      <c r="C2" s="80" t="s">
        <v>69</v>
      </c>
      <c r="D2" s="80" t="s">
        <v>70</v>
      </c>
      <c r="E2" s="80" t="s">
        <v>71</v>
      </c>
      <c r="F2" s="80" t="s">
        <v>72</v>
      </c>
      <c r="G2" s="80" t="s">
        <v>73</v>
      </c>
    </row>
    <row r="3" spans="2:8" x14ac:dyDescent="0.3">
      <c r="B3" s="79" t="s">
        <v>144</v>
      </c>
      <c r="C3" s="31">
        <v>0</v>
      </c>
      <c r="D3" s="31">
        <v>0.02</v>
      </c>
      <c r="E3" s="31">
        <v>4.9299999999999997E-2</v>
      </c>
      <c r="F3" s="31">
        <v>2.2499999999999999E-2</v>
      </c>
      <c r="G3" s="31">
        <v>6.7000000000000002E-3</v>
      </c>
    </row>
    <row r="4" spans="2:8" x14ac:dyDescent="0.3">
      <c r="B4" s="79" t="s">
        <v>78</v>
      </c>
      <c r="C4" s="33">
        <v>0</v>
      </c>
      <c r="D4" s="31">
        <v>0.01</v>
      </c>
      <c r="E4" s="31">
        <v>1.4999999999999999E-2</v>
      </c>
      <c r="F4" s="31">
        <v>0.02</v>
      </c>
      <c r="G4" s="31">
        <v>0.03</v>
      </c>
    </row>
    <row r="5" spans="2:8" x14ac:dyDescent="0.3">
      <c r="C5" s="33"/>
      <c r="D5" s="31"/>
      <c r="E5" s="31"/>
      <c r="F5" s="31"/>
      <c r="G5" s="31"/>
    </row>
    <row r="6" spans="2:8" x14ac:dyDescent="0.3">
      <c r="C6" s="33"/>
      <c r="D6" s="31"/>
      <c r="E6" s="31"/>
      <c r="F6" s="31"/>
      <c r="G6" s="31"/>
    </row>
    <row r="7" spans="2:8" x14ac:dyDescent="0.3">
      <c r="C7" s="34"/>
      <c r="D7" s="34"/>
      <c r="E7" s="34"/>
      <c r="F7" s="34"/>
      <c r="G7" s="34"/>
    </row>
    <row r="8" spans="2:8" ht="12.5" thickBot="1" x14ac:dyDescent="0.35"/>
    <row r="9" spans="2:8" ht="15" customHeight="1" thickTop="1" thickBot="1" x14ac:dyDescent="0.35">
      <c r="B9" s="411" t="s">
        <v>3</v>
      </c>
      <c r="C9" s="412"/>
      <c r="D9" s="412"/>
      <c r="E9" s="412"/>
      <c r="F9" s="412"/>
      <c r="G9" s="412"/>
      <c r="H9" s="413"/>
    </row>
    <row r="10" spans="2:8" ht="12" customHeight="1" thickTop="1" x14ac:dyDescent="0.3">
      <c r="B10" s="207"/>
      <c r="C10" s="208"/>
      <c r="D10" s="208"/>
      <c r="E10" s="208"/>
      <c r="F10" s="208"/>
      <c r="G10" s="208"/>
      <c r="H10" s="209"/>
    </row>
    <row r="11" spans="2:8" ht="12" customHeight="1" x14ac:dyDescent="0.3">
      <c r="B11" s="155"/>
      <c r="C11" s="156" t="s">
        <v>69</v>
      </c>
      <c r="D11" s="156" t="s">
        <v>70</v>
      </c>
      <c r="E11" s="156" t="s">
        <v>71</v>
      </c>
      <c r="F11" s="156" t="s">
        <v>72</v>
      </c>
      <c r="G11" s="156" t="s">
        <v>73</v>
      </c>
      <c r="H11" s="65"/>
    </row>
    <row r="12" spans="2:8" x14ac:dyDescent="0.3">
      <c r="B12" s="158" t="s">
        <v>16</v>
      </c>
      <c r="C12" s="172"/>
      <c r="D12" s="172"/>
      <c r="E12" s="172"/>
      <c r="F12" s="172"/>
      <c r="G12" s="172"/>
      <c r="H12" s="65"/>
    </row>
    <row r="13" spans="2:8" x14ac:dyDescent="0.3">
      <c r="B13" s="155"/>
      <c r="C13" s="172"/>
      <c r="D13" s="172"/>
      <c r="E13" s="172"/>
      <c r="F13" s="172"/>
      <c r="G13" s="172"/>
      <c r="H13" s="65"/>
    </row>
    <row r="14" spans="2:8" x14ac:dyDescent="0.3">
      <c r="B14" s="162" t="s">
        <v>8</v>
      </c>
      <c r="C14" s="172"/>
      <c r="D14" s="172"/>
      <c r="E14" s="172"/>
      <c r="F14" s="172"/>
      <c r="G14" s="172"/>
      <c r="H14" s="65"/>
    </row>
    <row r="15" spans="2:8" x14ac:dyDescent="0.3">
      <c r="B15" s="66" t="s">
        <v>2</v>
      </c>
      <c r="C15" s="169">
        <f>'Fig 5.3'!C15</f>
        <v>0</v>
      </c>
      <c r="D15" s="169">
        <f>'Fig 5.3'!D15</f>
        <v>0</v>
      </c>
      <c r="E15" s="169">
        <f>'Fig 5.3'!E15</f>
        <v>0</v>
      </c>
      <c r="F15" s="169">
        <f>'Fig 5.3'!F15</f>
        <v>0</v>
      </c>
      <c r="G15" s="196">
        <f>'Fig 5.3'!G15</f>
        <v>0</v>
      </c>
      <c r="H15" s="65"/>
    </row>
    <row r="16" spans="2:8" x14ac:dyDescent="0.3">
      <c r="B16" s="66" t="s">
        <v>4</v>
      </c>
      <c r="C16" s="173">
        <f>'Fig 5.3'!C16</f>
        <v>0</v>
      </c>
      <c r="D16" s="173">
        <f>'Fig 5.3'!D16</f>
        <v>0</v>
      </c>
      <c r="E16" s="173">
        <f>'Fig 5.3'!E16</f>
        <v>0</v>
      </c>
      <c r="F16" s="173">
        <f>'Fig 5.3'!F16</f>
        <v>0</v>
      </c>
      <c r="G16" s="197">
        <f>'Fig 5.3'!G16</f>
        <v>0</v>
      </c>
      <c r="H16" s="65"/>
    </row>
    <row r="17" spans="2:8" x14ac:dyDescent="0.3">
      <c r="B17" s="66" t="s">
        <v>5</v>
      </c>
      <c r="C17" s="169">
        <f>'Fig 5.3'!C17</f>
        <v>0</v>
      </c>
      <c r="D17" s="169">
        <f>'Fig 5.3'!D17</f>
        <v>0</v>
      </c>
      <c r="E17" s="169">
        <f>'Fig 5.3'!E17</f>
        <v>0</v>
      </c>
      <c r="F17" s="169">
        <f>'Fig 5.3'!F17</f>
        <v>0</v>
      </c>
      <c r="G17" s="193">
        <f>'Fig 5.3'!G17</f>
        <v>0</v>
      </c>
      <c r="H17" s="65"/>
    </row>
    <row r="18" spans="2:8" x14ac:dyDescent="0.3">
      <c r="B18" s="158" t="s">
        <v>6</v>
      </c>
      <c r="C18" s="259"/>
      <c r="D18" s="259"/>
      <c r="E18" s="259"/>
      <c r="F18" s="259"/>
      <c r="G18" s="260"/>
      <c r="H18" s="65"/>
    </row>
    <row r="19" spans="2:8" ht="20.25" customHeight="1" thickBot="1" x14ac:dyDescent="0.35">
      <c r="B19" s="174" t="s">
        <v>7</v>
      </c>
      <c r="C19" s="261"/>
      <c r="D19" s="261"/>
      <c r="E19" s="261"/>
      <c r="F19" s="261"/>
      <c r="G19" s="261"/>
      <c r="H19" s="202"/>
    </row>
    <row r="20" spans="2:8" ht="12.5" thickTop="1" x14ac:dyDescent="0.3">
      <c r="B20" s="2"/>
      <c r="C20" s="12"/>
      <c r="D20" s="12"/>
      <c r="E20" s="12"/>
      <c r="F20" s="12"/>
      <c r="G20" s="7"/>
    </row>
    <row r="21" spans="2:8" x14ac:dyDescent="0.3">
      <c r="B21" s="13"/>
      <c r="C21" s="12"/>
      <c r="D21" s="12"/>
      <c r="E21" s="12"/>
      <c r="F21" s="12"/>
      <c r="G21" s="7"/>
    </row>
    <row r="22" spans="2:8" x14ac:dyDescent="0.3">
      <c r="B22" s="14"/>
      <c r="C22" s="3"/>
      <c r="D22" s="3"/>
      <c r="E22" s="3"/>
      <c r="F22" s="3"/>
      <c r="G22" s="11"/>
    </row>
    <row r="23" spans="2:8" x14ac:dyDescent="0.3">
      <c r="B23" s="14"/>
      <c r="C23" s="3"/>
      <c r="D23" s="3"/>
      <c r="E23" s="3"/>
      <c r="F23" s="3"/>
      <c r="G23" s="11"/>
    </row>
    <row r="24" spans="2:8" x14ac:dyDescent="0.3">
      <c r="G24" s="41"/>
    </row>
    <row r="25" spans="2:8" x14ac:dyDescent="0.3">
      <c r="G25" s="41"/>
    </row>
    <row r="26" spans="2:8" x14ac:dyDescent="0.3">
      <c r="G26" s="41"/>
    </row>
    <row r="27" spans="2:8" x14ac:dyDescent="0.3">
      <c r="G27" s="41"/>
    </row>
    <row r="28" spans="2:8" x14ac:dyDescent="0.3">
      <c r="G28" s="41"/>
    </row>
    <row r="29" spans="2:8" x14ac:dyDescent="0.3">
      <c r="G29" s="41"/>
    </row>
    <row r="30" spans="2:8" x14ac:dyDescent="0.3">
      <c r="G30" s="41"/>
    </row>
    <row r="31" spans="2:8" x14ac:dyDescent="0.3">
      <c r="G31" s="41"/>
    </row>
    <row r="32" spans="2:8" x14ac:dyDescent="0.3">
      <c r="G32" s="41"/>
    </row>
    <row r="33" spans="7:7" x14ac:dyDescent="0.3">
      <c r="G33" s="41"/>
    </row>
    <row r="34" spans="7:7" x14ac:dyDescent="0.3">
      <c r="G34" s="41"/>
    </row>
    <row r="35" spans="7:7" x14ac:dyDescent="0.3">
      <c r="G35" s="41"/>
    </row>
    <row r="36" spans="7:7" x14ac:dyDescent="0.3">
      <c r="G36" s="41"/>
    </row>
    <row r="37" spans="7:7" x14ac:dyDescent="0.3">
      <c r="G37" s="41"/>
    </row>
    <row r="38" spans="7:7" x14ac:dyDescent="0.3">
      <c r="G38" s="41"/>
    </row>
    <row r="39" spans="7:7" x14ac:dyDescent="0.3">
      <c r="G39" s="41"/>
    </row>
    <row r="40" spans="7:7" x14ac:dyDescent="0.3">
      <c r="G40" s="41"/>
    </row>
    <row r="41" spans="7:7" x14ac:dyDescent="0.3">
      <c r="G41" s="41"/>
    </row>
    <row r="42" spans="7:7" x14ac:dyDescent="0.3">
      <c r="G42" s="41"/>
    </row>
    <row r="43" spans="7:7" x14ac:dyDescent="0.3">
      <c r="G43" s="41"/>
    </row>
    <row r="44" spans="7:7" x14ac:dyDescent="0.3">
      <c r="G44" s="41"/>
    </row>
    <row r="45" spans="7:7" x14ac:dyDescent="0.3">
      <c r="G45" s="41"/>
    </row>
    <row r="46" spans="7:7" x14ac:dyDescent="0.3">
      <c r="G46" s="41"/>
    </row>
    <row r="47" spans="7:7" x14ac:dyDescent="0.3">
      <c r="G47" s="41"/>
    </row>
    <row r="48" spans="7:7" x14ac:dyDescent="0.3">
      <c r="G48" s="41"/>
    </row>
    <row r="49" spans="7:7" x14ac:dyDescent="0.3">
      <c r="G49" s="41"/>
    </row>
    <row r="50" spans="7:7" x14ac:dyDescent="0.3">
      <c r="G50" s="41"/>
    </row>
    <row r="51" spans="7:7" x14ac:dyDescent="0.3">
      <c r="G51" s="41"/>
    </row>
    <row r="52" spans="7:7" x14ac:dyDescent="0.3">
      <c r="G52" s="41"/>
    </row>
    <row r="53" spans="7:7" x14ac:dyDescent="0.3">
      <c r="G53" s="41"/>
    </row>
    <row r="54" spans="7:7" x14ac:dyDescent="0.3">
      <c r="G54" s="41"/>
    </row>
    <row r="55" spans="7:7" x14ac:dyDescent="0.3">
      <c r="G55" s="41"/>
    </row>
    <row r="56" spans="7:7" x14ac:dyDescent="0.3">
      <c r="G56" s="41"/>
    </row>
    <row r="57" spans="7:7" x14ac:dyDescent="0.3">
      <c r="G57" s="41"/>
    </row>
    <row r="58" spans="7:7" x14ac:dyDescent="0.3">
      <c r="G58" s="41"/>
    </row>
    <row r="59" spans="7:7" x14ac:dyDescent="0.3">
      <c r="G59" s="41"/>
    </row>
    <row r="60" spans="7:7" x14ac:dyDescent="0.3">
      <c r="G60" s="41"/>
    </row>
    <row r="61" spans="7:7" x14ac:dyDescent="0.3">
      <c r="G61" s="41"/>
    </row>
    <row r="62" spans="7:7" x14ac:dyDescent="0.3">
      <c r="G62" s="41"/>
    </row>
    <row r="63" spans="7:7" x14ac:dyDescent="0.3">
      <c r="G63" s="41"/>
    </row>
    <row r="64" spans="7:7" x14ac:dyDescent="0.3">
      <c r="G64" s="41"/>
    </row>
    <row r="65" spans="7:7" x14ac:dyDescent="0.3">
      <c r="G65" s="41"/>
    </row>
    <row r="66" spans="7:7" x14ac:dyDescent="0.3">
      <c r="G66" s="41"/>
    </row>
    <row r="67" spans="7:7" x14ac:dyDescent="0.3">
      <c r="G67" s="41"/>
    </row>
    <row r="68" spans="7:7" x14ac:dyDescent="0.3">
      <c r="G68" s="41"/>
    </row>
    <row r="69" spans="7:7" x14ac:dyDescent="0.3">
      <c r="G69" s="41"/>
    </row>
    <row r="70" spans="7:7" x14ac:dyDescent="0.3">
      <c r="G70" s="41"/>
    </row>
  </sheetData>
  <mergeCells count="1">
    <mergeCell ref="B9:H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70"/>
  <sheetViews>
    <sheetView workbookViewId="0"/>
  </sheetViews>
  <sheetFormatPr defaultColWidth="9.08984375" defaultRowHeight="12" x14ac:dyDescent="0.3"/>
  <cols>
    <col min="1" max="1" width="9.08984375" style="4"/>
    <col min="2" max="2" width="24.54296875" style="4" customWidth="1"/>
    <col min="3" max="7" width="9.54296875" style="4" customWidth="1"/>
    <col min="8" max="8" width="1.7265625" style="4" customWidth="1"/>
    <col min="9" max="16384" width="9.08984375" style="4"/>
  </cols>
  <sheetData>
    <row r="2" spans="2:8" x14ac:dyDescent="0.3">
      <c r="B2" s="78" t="s">
        <v>75</v>
      </c>
      <c r="C2" s="80" t="s">
        <v>69</v>
      </c>
      <c r="D2" s="80" t="s">
        <v>70</v>
      </c>
      <c r="E2" s="80" t="s">
        <v>71</v>
      </c>
      <c r="F2" s="80" t="s">
        <v>72</v>
      </c>
      <c r="G2" s="80" t="s">
        <v>73</v>
      </c>
    </row>
    <row r="3" spans="2:8" x14ac:dyDescent="0.3">
      <c r="B3" s="79" t="s">
        <v>144</v>
      </c>
      <c r="C3" s="31">
        <v>0</v>
      </c>
      <c r="D3" s="31">
        <v>0.02</v>
      </c>
      <c r="E3" s="31">
        <v>4.9299999999999997E-2</v>
      </c>
      <c r="F3" s="31">
        <v>2.2499999999999999E-2</v>
      </c>
      <c r="G3" s="31">
        <v>6.7000000000000002E-3</v>
      </c>
    </row>
    <row r="4" spans="2:8" x14ac:dyDescent="0.3">
      <c r="B4" s="79" t="s">
        <v>78</v>
      </c>
      <c r="C4" s="33">
        <v>0</v>
      </c>
      <c r="D4" s="31">
        <v>0.01</v>
      </c>
      <c r="E4" s="31">
        <v>1.4999999999999999E-2</v>
      </c>
      <c r="F4" s="31">
        <v>0.02</v>
      </c>
      <c r="G4" s="31">
        <v>0.03</v>
      </c>
    </row>
    <row r="5" spans="2:8" x14ac:dyDescent="0.3">
      <c r="C5" s="33"/>
      <c r="D5" s="31"/>
      <c r="E5" s="31"/>
      <c r="F5" s="31"/>
      <c r="G5" s="31"/>
    </row>
    <row r="6" spans="2:8" x14ac:dyDescent="0.3">
      <c r="C6" s="33"/>
      <c r="D6" s="31"/>
      <c r="E6" s="31"/>
      <c r="F6" s="31"/>
      <c r="G6" s="31"/>
    </row>
    <row r="7" spans="2:8" x14ac:dyDescent="0.3">
      <c r="C7" s="34"/>
      <c r="D7" s="34"/>
      <c r="E7" s="34"/>
      <c r="F7" s="34"/>
      <c r="G7" s="34"/>
    </row>
    <row r="8" spans="2:8" ht="12.5" thickBot="1" x14ac:dyDescent="0.35"/>
    <row r="9" spans="2:8" ht="15" customHeight="1" thickTop="1" thickBot="1" x14ac:dyDescent="0.35">
      <c r="B9" s="411" t="s">
        <v>3</v>
      </c>
      <c r="C9" s="412"/>
      <c r="D9" s="412"/>
      <c r="E9" s="412"/>
      <c r="F9" s="412"/>
      <c r="G9" s="412"/>
      <c r="H9" s="413"/>
    </row>
    <row r="10" spans="2:8" ht="12" customHeight="1" thickTop="1" x14ac:dyDescent="0.3">
      <c r="B10" s="207"/>
      <c r="C10" s="208"/>
      <c r="D10" s="208"/>
      <c r="E10" s="208"/>
      <c r="F10" s="208"/>
      <c r="G10" s="208"/>
      <c r="H10" s="209"/>
    </row>
    <row r="11" spans="2:8" ht="12" customHeight="1" x14ac:dyDescent="0.3">
      <c r="B11" s="155"/>
      <c r="C11" s="156" t="s">
        <v>69</v>
      </c>
      <c r="D11" s="156" t="s">
        <v>70</v>
      </c>
      <c r="E11" s="156" t="s">
        <v>71</v>
      </c>
      <c r="F11" s="156" t="s">
        <v>72</v>
      </c>
      <c r="G11" s="156" t="s">
        <v>73</v>
      </c>
      <c r="H11" s="65"/>
    </row>
    <row r="12" spans="2:8" x14ac:dyDescent="0.3">
      <c r="B12" s="158" t="s">
        <v>16</v>
      </c>
      <c r="C12" s="172"/>
      <c r="D12" s="172"/>
      <c r="E12" s="172"/>
      <c r="F12" s="172"/>
      <c r="G12" s="172"/>
      <c r="H12" s="65"/>
    </row>
    <row r="13" spans="2:8" x14ac:dyDescent="0.3">
      <c r="B13" s="155"/>
      <c r="C13" s="172"/>
      <c r="D13" s="172"/>
      <c r="E13" s="172"/>
      <c r="F13" s="172"/>
      <c r="G13" s="172"/>
      <c r="H13" s="65"/>
    </row>
    <row r="14" spans="2:8" x14ac:dyDescent="0.3">
      <c r="B14" s="162" t="s">
        <v>8</v>
      </c>
      <c r="C14" s="172"/>
      <c r="D14" s="172"/>
      <c r="E14" s="172"/>
      <c r="F14" s="172"/>
      <c r="G14" s="172"/>
      <c r="H14" s="65"/>
    </row>
    <row r="15" spans="2:8" x14ac:dyDescent="0.3">
      <c r="B15" s="66" t="s">
        <v>2</v>
      </c>
      <c r="C15" s="169">
        <f>'Fig 5.4'!C15</f>
        <v>0</v>
      </c>
      <c r="D15" s="169">
        <f>'Fig 5.4'!D15</f>
        <v>0</v>
      </c>
      <c r="E15" s="169">
        <f>'Fig 5.4'!E15</f>
        <v>0</v>
      </c>
      <c r="F15" s="169">
        <f>'Fig 5.4'!F15</f>
        <v>0</v>
      </c>
      <c r="G15" s="196">
        <f>'Fig 5.4'!G15</f>
        <v>0</v>
      </c>
      <c r="H15" s="65"/>
    </row>
    <row r="16" spans="2:8" x14ac:dyDescent="0.3">
      <c r="B16" s="66" t="s">
        <v>4</v>
      </c>
      <c r="C16" s="176">
        <f>'Fig 5.4'!C16</f>
        <v>0</v>
      </c>
      <c r="D16" s="176">
        <f>'Fig 5.4'!D16</f>
        <v>0</v>
      </c>
      <c r="E16" s="176">
        <f>'Fig 5.4'!E16</f>
        <v>0</v>
      </c>
      <c r="F16" s="176">
        <f>'Fig 5.4'!F16</f>
        <v>0</v>
      </c>
      <c r="G16" s="198">
        <f>'Fig 5.4'!G16</f>
        <v>0</v>
      </c>
      <c r="H16" s="65"/>
    </row>
    <row r="17" spans="2:8" x14ac:dyDescent="0.3">
      <c r="B17" s="66" t="s">
        <v>5</v>
      </c>
      <c r="C17" s="169">
        <f>'Fig 5.4'!C17</f>
        <v>0</v>
      </c>
      <c r="D17" s="169">
        <f>'Fig 5.4'!D17</f>
        <v>0</v>
      </c>
      <c r="E17" s="169">
        <f>'Fig 5.4'!E17</f>
        <v>0</v>
      </c>
      <c r="F17" s="169">
        <f>'Fig 5.4'!F17</f>
        <v>0</v>
      </c>
      <c r="G17" s="193">
        <f>'Fig 5.4'!G17</f>
        <v>0</v>
      </c>
      <c r="H17" s="65"/>
    </row>
    <row r="18" spans="2:8" x14ac:dyDescent="0.3">
      <c r="B18" s="66" t="s">
        <v>6</v>
      </c>
      <c r="C18" s="176">
        <f>'Fig 5.4'!C18</f>
        <v>0</v>
      </c>
      <c r="D18" s="176">
        <f>'Fig 5.4'!D18</f>
        <v>0</v>
      </c>
      <c r="E18" s="176">
        <f>'Fig 5.4'!E18</f>
        <v>0</v>
      </c>
      <c r="F18" s="176">
        <f>'Fig 5.4'!F18</f>
        <v>0</v>
      </c>
      <c r="G18" s="198">
        <f>'Fig 5.4'!G18</f>
        <v>0</v>
      </c>
      <c r="H18" s="65"/>
    </row>
    <row r="19" spans="2:8" x14ac:dyDescent="0.3">
      <c r="B19" s="66" t="s">
        <v>7</v>
      </c>
      <c r="C19" s="169">
        <f>'Fig 5.4'!C19</f>
        <v>0</v>
      </c>
      <c r="D19" s="169">
        <f>'Fig 5.4'!D19</f>
        <v>0</v>
      </c>
      <c r="E19" s="169">
        <f>'Fig 5.4'!E19</f>
        <v>0</v>
      </c>
      <c r="F19" s="169">
        <f>'Fig 5.4'!F19</f>
        <v>0</v>
      </c>
      <c r="G19" s="193">
        <f>'Fig 5.4'!G19</f>
        <v>0</v>
      </c>
      <c r="H19" s="65"/>
    </row>
    <row r="20" spans="2:8" x14ac:dyDescent="0.3">
      <c r="B20" s="155"/>
      <c r="C20" s="169"/>
      <c r="D20" s="169"/>
      <c r="E20" s="169"/>
      <c r="F20" s="169"/>
      <c r="G20" s="193"/>
      <c r="H20" s="65"/>
    </row>
    <row r="21" spans="2:8" x14ac:dyDescent="0.3">
      <c r="B21" s="162" t="s">
        <v>9</v>
      </c>
      <c r="C21" s="169"/>
      <c r="D21" s="169"/>
      <c r="E21" s="169"/>
      <c r="F21" s="169"/>
      <c r="G21" s="193"/>
      <c r="H21" s="65"/>
    </row>
    <row r="22" spans="2:8" x14ac:dyDescent="0.3">
      <c r="B22" s="158" t="s">
        <v>10</v>
      </c>
      <c r="C22" s="262"/>
      <c r="D22" s="262"/>
      <c r="E22" s="262"/>
      <c r="F22" s="262"/>
      <c r="G22" s="263"/>
      <c r="H22" s="65"/>
    </row>
    <row r="23" spans="2:8" s="87" customFormat="1" ht="20.25" customHeight="1" thickBot="1" x14ac:dyDescent="0.4">
      <c r="B23" s="70" t="s">
        <v>11</v>
      </c>
      <c r="C23" s="264"/>
      <c r="D23" s="264"/>
      <c r="E23" s="264"/>
      <c r="F23" s="264"/>
      <c r="G23" s="264"/>
      <c r="H23" s="203"/>
    </row>
    <row r="24" spans="2:8" ht="12.5" thickTop="1" x14ac:dyDescent="0.3">
      <c r="G24" s="41"/>
    </row>
    <row r="25" spans="2:8" x14ac:dyDescent="0.3">
      <c r="G25" s="41"/>
    </row>
    <row r="26" spans="2:8" x14ac:dyDescent="0.3">
      <c r="G26" s="41"/>
    </row>
    <row r="27" spans="2:8" x14ac:dyDescent="0.3">
      <c r="G27" s="41"/>
    </row>
    <row r="28" spans="2:8" x14ac:dyDescent="0.3">
      <c r="G28" s="41"/>
    </row>
    <row r="29" spans="2:8" x14ac:dyDescent="0.3">
      <c r="G29" s="41"/>
    </row>
    <row r="30" spans="2:8" x14ac:dyDescent="0.3">
      <c r="G30" s="41"/>
    </row>
    <row r="31" spans="2:8" x14ac:dyDescent="0.3">
      <c r="G31" s="41"/>
    </row>
    <row r="32" spans="2:8" x14ac:dyDescent="0.3">
      <c r="G32" s="41"/>
    </row>
    <row r="33" spans="7:7" x14ac:dyDescent="0.3">
      <c r="G33" s="41"/>
    </row>
    <row r="34" spans="7:7" x14ac:dyDescent="0.3">
      <c r="G34" s="41"/>
    </row>
    <row r="35" spans="7:7" x14ac:dyDescent="0.3">
      <c r="G35" s="41"/>
    </row>
    <row r="36" spans="7:7" x14ac:dyDescent="0.3">
      <c r="G36" s="41"/>
    </row>
    <row r="37" spans="7:7" x14ac:dyDescent="0.3">
      <c r="G37" s="41"/>
    </row>
    <row r="38" spans="7:7" x14ac:dyDescent="0.3">
      <c r="G38" s="41"/>
    </row>
    <row r="39" spans="7:7" x14ac:dyDescent="0.3">
      <c r="G39" s="41"/>
    </row>
    <row r="40" spans="7:7" x14ac:dyDescent="0.3">
      <c r="G40" s="41"/>
    </row>
    <row r="41" spans="7:7" x14ac:dyDescent="0.3">
      <c r="G41" s="41"/>
    </row>
    <row r="42" spans="7:7" x14ac:dyDescent="0.3">
      <c r="G42" s="41"/>
    </row>
    <row r="43" spans="7:7" x14ac:dyDescent="0.3">
      <c r="G43" s="41"/>
    </row>
    <row r="44" spans="7:7" x14ac:dyDescent="0.3">
      <c r="G44" s="41"/>
    </row>
    <row r="45" spans="7:7" x14ac:dyDescent="0.3">
      <c r="G45" s="41"/>
    </row>
    <row r="46" spans="7:7" x14ac:dyDescent="0.3">
      <c r="G46" s="41"/>
    </row>
    <row r="47" spans="7:7" x14ac:dyDescent="0.3">
      <c r="G47" s="41"/>
    </row>
    <row r="48" spans="7:7" x14ac:dyDescent="0.3">
      <c r="G48" s="41"/>
    </row>
    <row r="49" spans="7:7" x14ac:dyDescent="0.3">
      <c r="G49" s="41"/>
    </row>
    <row r="50" spans="7:7" x14ac:dyDescent="0.3">
      <c r="G50" s="41"/>
    </row>
    <row r="51" spans="7:7" x14ac:dyDescent="0.3">
      <c r="G51" s="41"/>
    </row>
    <row r="52" spans="7:7" x14ac:dyDescent="0.3">
      <c r="G52" s="41"/>
    </row>
    <row r="53" spans="7:7" x14ac:dyDescent="0.3">
      <c r="G53" s="41"/>
    </row>
    <row r="54" spans="7:7" x14ac:dyDescent="0.3">
      <c r="G54" s="41"/>
    </row>
    <row r="55" spans="7:7" x14ac:dyDescent="0.3">
      <c r="G55" s="41"/>
    </row>
    <row r="56" spans="7:7" x14ac:dyDescent="0.3">
      <c r="G56" s="41"/>
    </row>
    <row r="57" spans="7:7" x14ac:dyDescent="0.3">
      <c r="G57" s="41"/>
    </row>
    <row r="58" spans="7:7" x14ac:dyDescent="0.3">
      <c r="G58" s="41"/>
    </row>
    <row r="59" spans="7:7" x14ac:dyDescent="0.3">
      <c r="G59" s="41"/>
    </row>
    <row r="60" spans="7:7" x14ac:dyDescent="0.3">
      <c r="G60" s="41"/>
    </row>
    <row r="61" spans="7:7" x14ac:dyDescent="0.3">
      <c r="G61" s="41"/>
    </row>
    <row r="62" spans="7:7" x14ac:dyDescent="0.3">
      <c r="G62" s="41"/>
    </row>
    <row r="63" spans="7:7" x14ac:dyDescent="0.3">
      <c r="G63" s="41"/>
    </row>
    <row r="64" spans="7:7" x14ac:dyDescent="0.3">
      <c r="G64" s="41"/>
    </row>
    <row r="65" spans="7:7" x14ac:dyDescent="0.3">
      <c r="G65" s="41"/>
    </row>
    <row r="66" spans="7:7" x14ac:dyDescent="0.3">
      <c r="G66" s="41"/>
    </row>
    <row r="67" spans="7:7" x14ac:dyDescent="0.3">
      <c r="G67" s="41"/>
    </row>
    <row r="68" spans="7:7" x14ac:dyDescent="0.3">
      <c r="G68" s="41"/>
    </row>
    <row r="69" spans="7:7" x14ac:dyDescent="0.3">
      <c r="G69" s="41"/>
    </row>
    <row r="70" spans="7:7" x14ac:dyDescent="0.3">
      <c r="G70" s="41"/>
    </row>
  </sheetData>
  <mergeCells count="1">
    <mergeCell ref="B9:H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70"/>
  <sheetViews>
    <sheetView workbookViewId="0"/>
  </sheetViews>
  <sheetFormatPr defaultColWidth="9.08984375" defaultRowHeight="12" x14ac:dyDescent="0.3"/>
  <cols>
    <col min="1" max="1" width="9.08984375" style="4"/>
    <col min="2" max="2" width="24.54296875" style="4" customWidth="1"/>
    <col min="3" max="7" width="9.54296875" style="4" customWidth="1"/>
    <col min="8" max="8" width="1.7265625" style="4" customWidth="1"/>
    <col min="9" max="16384" width="9.08984375" style="4"/>
  </cols>
  <sheetData>
    <row r="2" spans="2:8" x14ac:dyDescent="0.3">
      <c r="B2" s="78" t="s">
        <v>75</v>
      </c>
      <c r="C2" s="80" t="s">
        <v>69</v>
      </c>
      <c r="D2" s="80" t="s">
        <v>70</v>
      </c>
      <c r="E2" s="80" t="s">
        <v>71</v>
      </c>
      <c r="F2" s="80" t="s">
        <v>72</v>
      </c>
      <c r="G2" s="80" t="s">
        <v>73</v>
      </c>
    </row>
    <row r="3" spans="2:8" x14ac:dyDescent="0.3">
      <c r="B3" s="79" t="s">
        <v>144</v>
      </c>
      <c r="C3" s="31">
        <v>0</v>
      </c>
      <c r="D3" s="31">
        <v>0.02</v>
      </c>
      <c r="E3" s="31">
        <v>4.9299999999999997E-2</v>
      </c>
      <c r="F3" s="31">
        <v>2.2499999999999999E-2</v>
      </c>
      <c r="G3" s="31">
        <v>6.7000000000000002E-3</v>
      </c>
    </row>
    <row r="4" spans="2:8" x14ac:dyDescent="0.3">
      <c r="B4" s="79" t="s">
        <v>78</v>
      </c>
      <c r="C4" s="33">
        <v>0</v>
      </c>
      <c r="D4" s="31">
        <v>0.01</v>
      </c>
      <c r="E4" s="31">
        <v>1.4999999999999999E-2</v>
      </c>
      <c r="F4" s="31">
        <v>0.02</v>
      </c>
      <c r="G4" s="31">
        <v>0.03</v>
      </c>
    </row>
    <row r="5" spans="2:8" x14ac:dyDescent="0.3">
      <c r="C5" s="33"/>
      <c r="D5" s="31"/>
      <c r="E5" s="31"/>
      <c r="F5" s="31"/>
      <c r="G5" s="31"/>
    </row>
    <row r="6" spans="2:8" x14ac:dyDescent="0.3">
      <c r="C6" s="31"/>
      <c r="D6" s="31"/>
      <c r="E6" s="31"/>
      <c r="F6" s="31"/>
      <c r="G6" s="31"/>
    </row>
    <row r="7" spans="2:8" x14ac:dyDescent="0.3">
      <c r="C7" s="34"/>
      <c r="D7" s="34"/>
      <c r="E7" s="34"/>
      <c r="F7" s="34"/>
      <c r="G7" s="34"/>
    </row>
    <row r="8" spans="2:8" ht="12.5" thickBot="1" x14ac:dyDescent="0.35"/>
    <row r="9" spans="2:8" ht="15" customHeight="1" thickTop="1" thickBot="1" x14ac:dyDescent="0.35">
      <c r="B9" s="411" t="s">
        <v>3</v>
      </c>
      <c r="C9" s="412"/>
      <c r="D9" s="412"/>
      <c r="E9" s="412"/>
      <c r="F9" s="412"/>
      <c r="G9" s="412"/>
      <c r="H9" s="413"/>
    </row>
    <row r="10" spans="2:8" ht="12" customHeight="1" thickTop="1" x14ac:dyDescent="0.3">
      <c r="B10" s="207"/>
      <c r="C10" s="208"/>
      <c r="D10" s="208"/>
      <c r="E10" s="208"/>
      <c r="F10" s="208"/>
      <c r="G10" s="208"/>
      <c r="H10" s="209"/>
    </row>
    <row r="11" spans="2:8" ht="12" customHeight="1" x14ac:dyDescent="0.3">
      <c r="B11" s="71"/>
      <c r="C11" s="72" t="s">
        <v>69</v>
      </c>
      <c r="D11" s="72" t="s">
        <v>70</v>
      </c>
      <c r="E11" s="72" t="s">
        <v>71</v>
      </c>
      <c r="F11" s="72" t="s">
        <v>72</v>
      </c>
      <c r="G11" s="72" t="s">
        <v>73</v>
      </c>
      <c r="H11" s="65"/>
    </row>
    <row r="12" spans="2:8" x14ac:dyDescent="0.3">
      <c r="B12" s="77" t="s">
        <v>16</v>
      </c>
      <c r="C12" s="86"/>
      <c r="D12" s="86"/>
      <c r="E12" s="86"/>
      <c r="F12" s="86"/>
      <c r="G12" s="86"/>
      <c r="H12" s="65"/>
    </row>
    <row r="13" spans="2:8" x14ac:dyDescent="0.3">
      <c r="B13" s="71"/>
      <c r="C13" s="86"/>
      <c r="D13" s="86"/>
      <c r="E13" s="86"/>
      <c r="F13" s="86"/>
      <c r="G13" s="86"/>
      <c r="H13" s="65"/>
    </row>
    <row r="14" spans="2:8" x14ac:dyDescent="0.3">
      <c r="B14" s="75" t="s">
        <v>8</v>
      </c>
      <c r="C14" s="177"/>
      <c r="D14" s="177"/>
      <c r="E14" s="177"/>
      <c r="F14" s="177"/>
      <c r="G14" s="177"/>
      <c r="H14" s="65"/>
    </row>
    <row r="15" spans="2:8" x14ac:dyDescent="0.3">
      <c r="B15" s="83" t="s">
        <v>2</v>
      </c>
      <c r="C15" s="168">
        <f>'Fig 5.5'!C15</f>
        <v>0</v>
      </c>
      <c r="D15" s="168">
        <f>'Fig 5.5'!D15</f>
        <v>0</v>
      </c>
      <c r="E15" s="168">
        <f>'Fig 5.5'!E15</f>
        <v>0</v>
      </c>
      <c r="F15" s="168">
        <f>'Fig 5.5'!F15</f>
        <v>0</v>
      </c>
      <c r="G15" s="180">
        <f>'Fig 5.5'!G15</f>
        <v>0</v>
      </c>
      <c r="H15" s="65"/>
    </row>
    <row r="16" spans="2:8" x14ac:dyDescent="0.3">
      <c r="B16" s="83" t="s">
        <v>4</v>
      </c>
      <c r="C16" s="178">
        <f>'Fig 5.5'!C16</f>
        <v>0</v>
      </c>
      <c r="D16" s="178">
        <f>'Fig 5.5'!D16</f>
        <v>0</v>
      </c>
      <c r="E16" s="178">
        <f>'Fig 5.5'!E16</f>
        <v>0</v>
      </c>
      <c r="F16" s="178">
        <f>'Fig 5.5'!F16</f>
        <v>0</v>
      </c>
      <c r="G16" s="199">
        <f>'Fig 5.5'!G16</f>
        <v>0</v>
      </c>
      <c r="H16" s="65"/>
    </row>
    <row r="17" spans="2:8" x14ac:dyDescent="0.3">
      <c r="B17" s="83" t="s">
        <v>5</v>
      </c>
      <c r="C17" s="179">
        <f>'Fig 5.5'!C17</f>
        <v>0</v>
      </c>
      <c r="D17" s="179">
        <f>'Fig 5.5'!D17</f>
        <v>0</v>
      </c>
      <c r="E17" s="179">
        <f>'Fig 5.5'!E17</f>
        <v>0</v>
      </c>
      <c r="F17" s="179">
        <f>'Fig 5.5'!F17</f>
        <v>0</v>
      </c>
      <c r="G17" s="200">
        <f>'Fig 5.5'!G17</f>
        <v>0</v>
      </c>
      <c r="H17" s="65"/>
    </row>
    <row r="18" spans="2:8" x14ac:dyDescent="0.3">
      <c r="B18" s="83" t="s">
        <v>6</v>
      </c>
      <c r="C18" s="178">
        <f>'Fig 5.5'!C18</f>
        <v>0</v>
      </c>
      <c r="D18" s="178">
        <f>'Fig 5.5'!D18</f>
        <v>0</v>
      </c>
      <c r="E18" s="178">
        <f>'Fig 5.5'!E18</f>
        <v>0</v>
      </c>
      <c r="F18" s="178">
        <f>'Fig 5.5'!F18</f>
        <v>0</v>
      </c>
      <c r="G18" s="199">
        <f>'Fig 5.5'!G18</f>
        <v>0</v>
      </c>
      <c r="H18" s="65"/>
    </row>
    <row r="19" spans="2:8" x14ac:dyDescent="0.3">
      <c r="B19" s="83" t="s">
        <v>7</v>
      </c>
      <c r="C19" s="179">
        <f>'Fig 5.5'!C19</f>
        <v>0</v>
      </c>
      <c r="D19" s="179">
        <f>'Fig 5.5'!D19</f>
        <v>0</v>
      </c>
      <c r="E19" s="179">
        <f>'Fig 5.5'!E19</f>
        <v>0</v>
      </c>
      <c r="F19" s="179">
        <f>'Fig 5.5'!F19</f>
        <v>0</v>
      </c>
      <c r="G19" s="200">
        <f>'Fig 5.5'!G19</f>
        <v>0</v>
      </c>
      <c r="H19" s="65"/>
    </row>
    <row r="20" spans="2:8" x14ac:dyDescent="0.3">
      <c r="B20" s="71"/>
      <c r="C20" s="179"/>
      <c r="D20" s="179"/>
      <c r="E20" s="179"/>
      <c r="F20" s="179"/>
      <c r="G20" s="200"/>
      <c r="H20" s="65"/>
    </row>
    <row r="21" spans="2:8" x14ac:dyDescent="0.3">
      <c r="B21" s="75" t="s">
        <v>9</v>
      </c>
      <c r="C21" s="179"/>
      <c r="D21" s="179"/>
      <c r="E21" s="179"/>
      <c r="F21" s="179"/>
      <c r="G21" s="200"/>
      <c r="H21" s="65"/>
    </row>
    <row r="22" spans="2:8" x14ac:dyDescent="0.3">
      <c r="B22" s="83" t="s">
        <v>10</v>
      </c>
      <c r="C22" s="168">
        <f>'Fig 5.5'!C22</f>
        <v>0</v>
      </c>
      <c r="D22" s="168">
        <f>'Fig 5.5'!D22</f>
        <v>0</v>
      </c>
      <c r="E22" s="168">
        <f>'Fig 5.5'!E22</f>
        <v>0</v>
      </c>
      <c r="F22" s="168">
        <f>'Fig 5.5'!F22</f>
        <v>0</v>
      </c>
      <c r="G22" s="192">
        <f>'Fig 5.5'!G22</f>
        <v>0</v>
      </c>
      <c r="H22" s="65"/>
    </row>
    <row r="23" spans="2:8" x14ac:dyDescent="0.3">
      <c r="B23" s="83" t="s">
        <v>11</v>
      </c>
      <c r="C23" s="168">
        <f>'Fig 5.5'!C23</f>
        <v>0</v>
      </c>
      <c r="D23" s="168">
        <f>'Fig 5.5'!D23</f>
        <v>0</v>
      </c>
      <c r="E23" s="168">
        <f>'Fig 5.5'!E23</f>
        <v>0</v>
      </c>
      <c r="F23" s="168">
        <f>'Fig 5.5'!F23</f>
        <v>0</v>
      </c>
      <c r="G23" s="192">
        <f>'Fig 5.5'!G23</f>
        <v>0</v>
      </c>
      <c r="H23" s="65"/>
    </row>
    <row r="24" spans="2:8" x14ac:dyDescent="0.3">
      <c r="B24" s="71"/>
      <c r="C24" s="179"/>
      <c r="D24" s="179"/>
      <c r="E24" s="179"/>
      <c r="F24" s="179"/>
      <c r="G24" s="200"/>
      <c r="H24" s="65"/>
    </row>
    <row r="25" spans="2:8" x14ac:dyDescent="0.3">
      <c r="B25" s="77" t="s">
        <v>12</v>
      </c>
      <c r="C25" s="265"/>
      <c r="D25" s="265"/>
      <c r="E25" s="265"/>
      <c r="F25" s="265"/>
      <c r="G25" s="266"/>
      <c r="H25" s="65"/>
    </row>
    <row r="26" spans="2:8" x14ac:dyDescent="0.3">
      <c r="B26" s="71"/>
      <c r="C26" s="179"/>
      <c r="D26" s="179"/>
      <c r="E26" s="179"/>
      <c r="F26" s="179"/>
      <c r="G26" s="200"/>
      <c r="H26" s="65"/>
    </row>
    <row r="27" spans="2:8" ht="20.25" customHeight="1" thickBot="1" x14ac:dyDescent="0.35">
      <c r="B27" s="85" t="s">
        <v>13</v>
      </c>
      <c r="C27" s="267"/>
      <c r="D27" s="267"/>
      <c r="E27" s="267"/>
      <c r="F27" s="267"/>
      <c r="G27" s="267"/>
      <c r="H27" s="202"/>
    </row>
    <row r="28" spans="2:8" ht="12.5" thickTop="1" x14ac:dyDescent="0.3">
      <c r="G28" s="41"/>
    </row>
    <row r="29" spans="2:8" x14ac:dyDescent="0.3">
      <c r="G29" s="41"/>
    </row>
    <row r="30" spans="2:8" x14ac:dyDescent="0.3">
      <c r="G30" s="41"/>
    </row>
    <row r="31" spans="2:8" x14ac:dyDescent="0.3">
      <c r="G31" s="41"/>
    </row>
    <row r="32" spans="2:8" x14ac:dyDescent="0.3">
      <c r="G32" s="41"/>
    </row>
    <row r="33" spans="7:7" x14ac:dyDescent="0.3">
      <c r="G33" s="41"/>
    </row>
    <row r="34" spans="7:7" x14ac:dyDescent="0.3">
      <c r="G34" s="41"/>
    </row>
    <row r="35" spans="7:7" x14ac:dyDescent="0.3">
      <c r="G35" s="41"/>
    </row>
    <row r="36" spans="7:7" x14ac:dyDescent="0.3">
      <c r="G36" s="41"/>
    </row>
    <row r="37" spans="7:7" x14ac:dyDescent="0.3">
      <c r="G37" s="41"/>
    </row>
    <row r="38" spans="7:7" x14ac:dyDescent="0.3">
      <c r="G38" s="41"/>
    </row>
    <row r="39" spans="7:7" x14ac:dyDescent="0.3">
      <c r="G39" s="41"/>
    </row>
    <row r="40" spans="7:7" x14ac:dyDescent="0.3">
      <c r="G40" s="41"/>
    </row>
    <row r="41" spans="7:7" x14ac:dyDescent="0.3">
      <c r="G41" s="41"/>
    </row>
    <row r="42" spans="7:7" x14ac:dyDescent="0.3">
      <c r="G42" s="41"/>
    </row>
    <row r="43" spans="7:7" x14ac:dyDescent="0.3">
      <c r="G43" s="41"/>
    </row>
    <row r="44" spans="7:7" x14ac:dyDescent="0.3">
      <c r="G44" s="41"/>
    </row>
    <row r="45" spans="7:7" x14ac:dyDescent="0.3">
      <c r="G45" s="41"/>
    </row>
    <row r="46" spans="7:7" x14ac:dyDescent="0.3">
      <c r="G46" s="41"/>
    </row>
    <row r="47" spans="7:7" x14ac:dyDescent="0.3">
      <c r="G47" s="41"/>
    </row>
    <row r="48" spans="7:7" x14ac:dyDescent="0.3">
      <c r="G48" s="41"/>
    </row>
    <row r="49" spans="7:7" x14ac:dyDescent="0.3">
      <c r="G49" s="41"/>
    </row>
    <row r="50" spans="7:7" x14ac:dyDescent="0.3">
      <c r="G50" s="41"/>
    </row>
    <row r="51" spans="7:7" x14ac:dyDescent="0.3">
      <c r="G51" s="41"/>
    </row>
    <row r="52" spans="7:7" x14ac:dyDescent="0.3">
      <c r="G52" s="41"/>
    </row>
    <row r="53" spans="7:7" x14ac:dyDescent="0.3">
      <c r="G53" s="41"/>
    </row>
    <row r="54" spans="7:7" x14ac:dyDescent="0.3">
      <c r="G54" s="41"/>
    </row>
    <row r="55" spans="7:7" x14ac:dyDescent="0.3">
      <c r="G55" s="41"/>
    </row>
    <row r="56" spans="7:7" x14ac:dyDescent="0.3">
      <c r="G56" s="41"/>
    </row>
    <row r="57" spans="7:7" x14ac:dyDescent="0.3">
      <c r="G57" s="41"/>
    </row>
    <row r="58" spans="7:7" x14ac:dyDescent="0.3">
      <c r="G58" s="41"/>
    </row>
    <row r="59" spans="7:7" x14ac:dyDescent="0.3">
      <c r="G59" s="41"/>
    </row>
    <row r="60" spans="7:7" x14ac:dyDescent="0.3">
      <c r="G60" s="41"/>
    </row>
    <row r="61" spans="7:7" x14ac:dyDescent="0.3">
      <c r="G61" s="41"/>
    </row>
    <row r="62" spans="7:7" x14ac:dyDescent="0.3">
      <c r="G62" s="41"/>
    </row>
    <row r="63" spans="7:7" x14ac:dyDescent="0.3">
      <c r="G63" s="41"/>
    </row>
    <row r="64" spans="7:7" x14ac:dyDescent="0.3">
      <c r="G64" s="41"/>
    </row>
    <row r="65" spans="7:7" x14ac:dyDescent="0.3">
      <c r="G65" s="41"/>
    </row>
    <row r="66" spans="7:7" x14ac:dyDescent="0.3">
      <c r="G66" s="41"/>
    </row>
    <row r="67" spans="7:7" x14ac:dyDescent="0.3">
      <c r="G67" s="41"/>
    </row>
    <row r="68" spans="7:7" x14ac:dyDescent="0.3">
      <c r="G68" s="41"/>
    </row>
    <row r="69" spans="7:7" x14ac:dyDescent="0.3">
      <c r="G69" s="41"/>
    </row>
    <row r="70" spans="7:7" x14ac:dyDescent="0.3">
      <c r="G70" s="41"/>
    </row>
  </sheetData>
  <mergeCells count="1">
    <mergeCell ref="B9:H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70"/>
  <sheetViews>
    <sheetView workbookViewId="0"/>
  </sheetViews>
  <sheetFormatPr defaultColWidth="9.08984375" defaultRowHeight="12" x14ac:dyDescent="0.3"/>
  <cols>
    <col min="1" max="1" width="9.08984375" style="4"/>
    <col min="2" max="2" width="24.54296875" style="4" customWidth="1"/>
    <col min="3" max="7" width="9.54296875" style="4" customWidth="1"/>
    <col min="8" max="8" width="1.7265625" style="4" customWidth="1"/>
    <col min="9" max="16384" width="9.08984375" style="4"/>
  </cols>
  <sheetData>
    <row r="2" spans="2:8" x14ac:dyDescent="0.3">
      <c r="B2" s="78" t="s">
        <v>75</v>
      </c>
      <c r="C2" s="80" t="s">
        <v>69</v>
      </c>
      <c r="D2" s="80" t="s">
        <v>70</v>
      </c>
      <c r="E2" s="80" t="s">
        <v>71</v>
      </c>
      <c r="F2" s="80" t="s">
        <v>72</v>
      </c>
      <c r="G2" s="80" t="s">
        <v>73</v>
      </c>
    </row>
    <row r="3" spans="2:8" x14ac:dyDescent="0.3">
      <c r="B3" s="79" t="s">
        <v>144</v>
      </c>
      <c r="C3" s="31">
        <v>0</v>
      </c>
      <c r="D3" s="31">
        <v>0.02</v>
      </c>
      <c r="E3" s="31">
        <v>4.9299999999999997E-2</v>
      </c>
      <c r="F3" s="31">
        <v>2.2499999999999999E-2</v>
      </c>
      <c r="G3" s="31">
        <v>6.7000000000000002E-3</v>
      </c>
    </row>
    <row r="4" spans="2:8" x14ac:dyDescent="0.3">
      <c r="B4" s="79" t="s">
        <v>78</v>
      </c>
      <c r="C4" s="33">
        <v>0</v>
      </c>
      <c r="D4" s="31">
        <v>0.01</v>
      </c>
      <c r="E4" s="31">
        <v>1.4999999999999999E-2</v>
      </c>
      <c r="F4" s="31">
        <v>0.02</v>
      </c>
      <c r="G4" s="31">
        <v>0.03</v>
      </c>
    </row>
    <row r="5" spans="2:8" x14ac:dyDescent="0.3">
      <c r="B5" s="79" t="s">
        <v>100</v>
      </c>
      <c r="C5" s="31">
        <v>0.01</v>
      </c>
      <c r="D5" s="31">
        <v>0.01</v>
      </c>
      <c r="E5" s="31">
        <v>0.01</v>
      </c>
      <c r="F5" s="31">
        <v>0.01</v>
      </c>
      <c r="G5" s="31">
        <v>0.01</v>
      </c>
    </row>
    <row r="6" spans="2:8" x14ac:dyDescent="0.3">
      <c r="C6" s="31"/>
      <c r="D6" s="31"/>
      <c r="E6" s="31"/>
      <c r="F6" s="31"/>
      <c r="G6" s="31"/>
    </row>
    <row r="7" spans="2:8" x14ac:dyDescent="0.3">
      <c r="C7" s="31"/>
      <c r="D7" s="31"/>
      <c r="E7" s="31"/>
      <c r="F7" s="31"/>
      <c r="G7" s="31"/>
    </row>
    <row r="8" spans="2:8" ht="12.5" thickBot="1" x14ac:dyDescent="0.35"/>
    <row r="9" spans="2:8" ht="15" customHeight="1" thickTop="1" thickBot="1" x14ac:dyDescent="0.35">
      <c r="B9" s="411" t="s">
        <v>3</v>
      </c>
      <c r="C9" s="412"/>
      <c r="D9" s="412"/>
      <c r="E9" s="412"/>
      <c r="F9" s="412"/>
      <c r="G9" s="412"/>
      <c r="H9" s="413"/>
    </row>
    <row r="10" spans="2:8" ht="12" customHeight="1" thickTop="1" x14ac:dyDescent="0.3">
      <c r="B10" s="207"/>
      <c r="C10" s="208"/>
      <c r="D10" s="208"/>
      <c r="E10" s="208"/>
      <c r="F10" s="208"/>
      <c r="G10" s="208"/>
      <c r="H10" s="209"/>
    </row>
    <row r="11" spans="2:8" ht="12" customHeight="1" x14ac:dyDescent="0.3">
      <c r="B11" s="71"/>
      <c r="C11" s="72" t="s">
        <v>69</v>
      </c>
      <c r="D11" s="72" t="s">
        <v>70</v>
      </c>
      <c r="E11" s="72" t="s">
        <v>71</v>
      </c>
      <c r="F11" s="72" t="s">
        <v>72</v>
      </c>
      <c r="G11" s="72" t="s">
        <v>73</v>
      </c>
      <c r="H11" s="65"/>
    </row>
    <row r="12" spans="2:8" x14ac:dyDescent="0.3">
      <c r="B12" s="77" t="s">
        <v>16</v>
      </c>
      <c r="C12" s="86"/>
      <c r="D12" s="86"/>
      <c r="E12" s="86"/>
      <c r="F12" s="86"/>
      <c r="G12" s="86"/>
      <c r="H12" s="65"/>
    </row>
    <row r="13" spans="2:8" x14ac:dyDescent="0.3">
      <c r="B13" s="71"/>
      <c r="C13" s="86"/>
      <c r="D13" s="86"/>
      <c r="E13" s="86"/>
      <c r="F13" s="86"/>
      <c r="G13" s="86"/>
      <c r="H13" s="65"/>
    </row>
    <row r="14" spans="2:8" x14ac:dyDescent="0.3">
      <c r="B14" s="75" t="s">
        <v>8</v>
      </c>
      <c r="C14" s="86"/>
      <c r="D14" s="86"/>
      <c r="E14" s="86"/>
      <c r="F14" s="86"/>
      <c r="G14" s="86"/>
      <c r="H14" s="65"/>
    </row>
    <row r="15" spans="2:8" x14ac:dyDescent="0.3">
      <c r="B15" s="83" t="s">
        <v>2</v>
      </c>
      <c r="C15" s="168">
        <f>'Fig 5.6'!C15</f>
        <v>0</v>
      </c>
      <c r="D15" s="168">
        <f>'Fig 5.6'!D15</f>
        <v>0</v>
      </c>
      <c r="E15" s="168">
        <f>'Fig 5.6'!E15</f>
        <v>0</v>
      </c>
      <c r="F15" s="168">
        <f>'Fig 5.6'!F15</f>
        <v>0</v>
      </c>
      <c r="G15" s="180">
        <f>'Fig 5.6'!G15</f>
        <v>0</v>
      </c>
      <c r="H15" s="65"/>
    </row>
    <row r="16" spans="2:8" x14ac:dyDescent="0.3">
      <c r="B16" s="83" t="s">
        <v>4</v>
      </c>
      <c r="C16" s="175">
        <f>'Fig 5.6'!C16</f>
        <v>0</v>
      </c>
      <c r="D16" s="175">
        <f>'Fig 5.6'!D16</f>
        <v>0</v>
      </c>
      <c r="E16" s="175">
        <f>'Fig 5.6'!E16</f>
        <v>0</v>
      </c>
      <c r="F16" s="175">
        <f>'Fig 5.6'!F16</f>
        <v>0</v>
      </c>
      <c r="G16" s="201">
        <f>'Fig 5.6'!G16</f>
        <v>0</v>
      </c>
      <c r="H16" s="65"/>
    </row>
    <row r="17" spans="2:8" x14ac:dyDescent="0.3">
      <c r="B17" s="83" t="s">
        <v>5</v>
      </c>
      <c r="C17" s="168">
        <f>'Fig 5.6'!C17</f>
        <v>0</v>
      </c>
      <c r="D17" s="168">
        <f>'Fig 5.6'!D17</f>
        <v>0</v>
      </c>
      <c r="E17" s="168">
        <f>'Fig 5.6'!E17</f>
        <v>0</v>
      </c>
      <c r="F17" s="168">
        <f>'Fig 5.6'!F17</f>
        <v>0</v>
      </c>
      <c r="G17" s="192">
        <f>'Fig 5.6'!G17</f>
        <v>0</v>
      </c>
      <c r="H17" s="65"/>
    </row>
    <row r="18" spans="2:8" x14ac:dyDescent="0.3">
      <c r="B18" s="83" t="s">
        <v>6</v>
      </c>
      <c r="C18" s="175">
        <f>'Fig 5.6'!C18</f>
        <v>0</v>
      </c>
      <c r="D18" s="175">
        <f>'Fig 5.6'!D18</f>
        <v>0</v>
      </c>
      <c r="E18" s="175">
        <f>'Fig 5.6'!E18</f>
        <v>0</v>
      </c>
      <c r="F18" s="175">
        <f>'Fig 5.6'!F18</f>
        <v>0</v>
      </c>
      <c r="G18" s="201">
        <f>'Fig 5.6'!G18</f>
        <v>0</v>
      </c>
      <c r="H18" s="65"/>
    </row>
    <row r="19" spans="2:8" x14ac:dyDescent="0.3">
      <c r="B19" s="83" t="s">
        <v>7</v>
      </c>
      <c r="C19" s="168">
        <f>'Fig 5.6'!C19</f>
        <v>0</v>
      </c>
      <c r="D19" s="168">
        <f>'Fig 5.6'!D19</f>
        <v>0</v>
      </c>
      <c r="E19" s="168">
        <f>'Fig 5.6'!E19</f>
        <v>0</v>
      </c>
      <c r="F19" s="168">
        <f>'Fig 5.6'!F19</f>
        <v>0</v>
      </c>
      <c r="G19" s="192">
        <f>'Fig 5.6'!G19</f>
        <v>0</v>
      </c>
      <c r="H19" s="65"/>
    </row>
    <row r="20" spans="2:8" x14ac:dyDescent="0.3">
      <c r="B20" s="71"/>
      <c r="C20" s="168"/>
      <c r="D20" s="168"/>
      <c r="E20" s="168"/>
      <c r="F20" s="168"/>
      <c r="G20" s="192"/>
      <c r="H20" s="65"/>
    </row>
    <row r="21" spans="2:8" x14ac:dyDescent="0.3">
      <c r="B21" s="75" t="s">
        <v>9</v>
      </c>
      <c r="C21" s="168"/>
      <c r="D21" s="168"/>
      <c r="E21" s="168"/>
      <c r="F21" s="168"/>
      <c r="G21" s="192"/>
      <c r="H21" s="65"/>
    </row>
    <row r="22" spans="2:8" x14ac:dyDescent="0.3">
      <c r="B22" s="83" t="s">
        <v>10</v>
      </c>
      <c r="C22" s="168">
        <f>'Fig 5.6'!C22</f>
        <v>0</v>
      </c>
      <c r="D22" s="168">
        <f>'Fig 5.6'!D22</f>
        <v>0</v>
      </c>
      <c r="E22" s="168">
        <f>'Fig 5.6'!E22</f>
        <v>0</v>
      </c>
      <c r="F22" s="168">
        <f>'Fig 5.6'!F22</f>
        <v>0</v>
      </c>
      <c r="G22" s="192">
        <f>'Fig 5.6'!G22</f>
        <v>0</v>
      </c>
      <c r="H22" s="65"/>
    </row>
    <row r="23" spans="2:8" x14ac:dyDescent="0.3">
      <c r="B23" s="83" t="s">
        <v>11</v>
      </c>
      <c r="C23" s="168">
        <f>'Fig 5.6'!C23</f>
        <v>0</v>
      </c>
      <c r="D23" s="168">
        <f>'Fig 5.6'!D23</f>
        <v>0</v>
      </c>
      <c r="E23" s="168">
        <f>'Fig 5.6'!E23</f>
        <v>0</v>
      </c>
      <c r="F23" s="168">
        <f>'Fig 5.6'!F23</f>
        <v>0</v>
      </c>
      <c r="G23" s="192">
        <f>'Fig 5.6'!G23</f>
        <v>0</v>
      </c>
      <c r="H23" s="65"/>
    </row>
    <row r="24" spans="2:8" x14ac:dyDescent="0.3">
      <c r="B24" s="71"/>
      <c r="C24" s="168"/>
      <c r="D24" s="168"/>
      <c r="E24" s="168"/>
      <c r="F24" s="168"/>
      <c r="G24" s="192"/>
      <c r="H24" s="65"/>
    </row>
    <row r="25" spans="2:8" x14ac:dyDescent="0.3">
      <c r="B25" s="83" t="s">
        <v>12</v>
      </c>
      <c r="C25" s="168">
        <f>'Fig 5.6'!C25</f>
        <v>0</v>
      </c>
      <c r="D25" s="168">
        <f>'Fig 5.6'!D25</f>
        <v>0</v>
      </c>
      <c r="E25" s="168">
        <f>'Fig 5.6'!E25</f>
        <v>0</v>
      </c>
      <c r="F25" s="168">
        <f>'Fig 5.6'!F25</f>
        <v>0</v>
      </c>
      <c r="G25" s="192">
        <f>'Fig 5.6'!G25</f>
        <v>0</v>
      </c>
      <c r="H25" s="65"/>
    </row>
    <row r="26" spans="2:8" x14ac:dyDescent="0.3">
      <c r="B26" s="71"/>
      <c r="C26" s="168"/>
      <c r="D26" s="168"/>
      <c r="E26" s="168"/>
      <c r="F26" s="168"/>
      <c r="G26" s="192"/>
      <c r="H26" s="65"/>
    </row>
    <row r="27" spans="2:8" x14ac:dyDescent="0.3">
      <c r="B27" s="83" t="s">
        <v>13</v>
      </c>
      <c r="C27" s="168">
        <f>'Fig 5.6'!C27</f>
        <v>0</v>
      </c>
      <c r="D27" s="168">
        <f>'Fig 5.6'!D27</f>
        <v>0</v>
      </c>
      <c r="E27" s="168">
        <f>'Fig 5.6'!E27</f>
        <v>0</v>
      </c>
      <c r="F27" s="168">
        <f>'Fig 5.6'!F27</f>
        <v>0</v>
      </c>
      <c r="G27" s="192">
        <f>'Fig 5.6'!G27</f>
        <v>0</v>
      </c>
      <c r="H27" s="65"/>
    </row>
    <row r="28" spans="2:8" x14ac:dyDescent="0.3">
      <c r="B28" s="77" t="s">
        <v>14</v>
      </c>
      <c r="C28" s="268"/>
      <c r="D28" s="268"/>
      <c r="E28" s="268"/>
      <c r="F28" s="268"/>
      <c r="G28" s="269"/>
      <c r="H28" s="65"/>
    </row>
    <row r="29" spans="2:8" s="87" customFormat="1" ht="20.25" customHeight="1" thickBot="1" x14ac:dyDescent="0.4">
      <c r="B29" s="85" t="s">
        <v>15</v>
      </c>
      <c r="C29" s="270"/>
      <c r="D29" s="270"/>
      <c r="E29" s="270"/>
      <c r="F29" s="270"/>
      <c r="G29" s="270"/>
      <c r="H29" s="203"/>
    </row>
    <row r="30" spans="2:8" ht="12.5" thickTop="1" x14ac:dyDescent="0.3">
      <c r="G30" s="41"/>
    </row>
    <row r="31" spans="2:8" x14ac:dyDescent="0.3">
      <c r="G31" s="41"/>
    </row>
    <row r="32" spans="2:8" x14ac:dyDescent="0.3">
      <c r="G32" s="41"/>
    </row>
    <row r="33" spans="7:7" x14ac:dyDescent="0.3">
      <c r="G33" s="41"/>
    </row>
    <row r="34" spans="7:7" x14ac:dyDescent="0.3">
      <c r="G34" s="41"/>
    </row>
    <row r="35" spans="7:7" x14ac:dyDescent="0.3">
      <c r="G35" s="41"/>
    </row>
    <row r="36" spans="7:7" x14ac:dyDescent="0.3">
      <c r="G36" s="41"/>
    </row>
    <row r="37" spans="7:7" x14ac:dyDescent="0.3">
      <c r="G37" s="41"/>
    </row>
    <row r="38" spans="7:7" x14ac:dyDescent="0.3">
      <c r="G38" s="41"/>
    </row>
    <row r="39" spans="7:7" x14ac:dyDescent="0.3">
      <c r="G39" s="41"/>
    </row>
    <row r="40" spans="7:7" x14ac:dyDescent="0.3">
      <c r="G40" s="41"/>
    </row>
    <row r="41" spans="7:7" x14ac:dyDescent="0.3">
      <c r="G41" s="41"/>
    </row>
    <row r="42" spans="7:7" x14ac:dyDescent="0.3">
      <c r="G42" s="41"/>
    </row>
    <row r="43" spans="7:7" x14ac:dyDescent="0.3">
      <c r="G43" s="41"/>
    </row>
    <row r="44" spans="7:7" x14ac:dyDescent="0.3">
      <c r="G44" s="41"/>
    </row>
    <row r="45" spans="7:7" x14ac:dyDescent="0.3">
      <c r="G45" s="41"/>
    </row>
    <row r="46" spans="7:7" x14ac:dyDescent="0.3">
      <c r="G46" s="41"/>
    </row>
    <row r="47" spans="7:7" x14ac:dyDescent="0.3">
      <c r="G47" s="41"/>
    </row>
    <row r="48" spans="7:7" x14ac:dyDescent="0.3">
      <c r="G48" s="41"/>
    </row>
    <row r="49" spans="7:7" x14ac:dyDescent="0.3">
      <c r="G49" s="41"/>
    </row>
    <row r="50" spans="7:7" x14ac:dyDescent="0.3">
      <c r="G50" s="41"/>
    </row>
    <row r="51" spans="7:7" x14ac:dyDescent="0.3">
      <c r="G51" s="41"/>
    </row>
    <row r="52" spans="7:7" x14ac:dyDescent="0.3">
      <c r="G52" s="41"/>
    </row>
    <row r="53" spans="7:7" x14ac:dyDescent="0.3">
      <c r="G53" s="41"/>
    </row>
    <row r="54" spans="7:7" x14ac:dyDescent="0.3">
      <c r="G54" s="41"/>
    </row>
    <row r="55" spans="7:7" x14ac:dyDescent="0.3">
      <c r="G55" s="41"/>
    </row>
    <row r="56" spans="7:7" x14ac:dyDescent="0.3">
      <c r="G56" s="41"/>
    </row>
    <row r="57" spans="7:7" x14ac:dyDescent="0.3">
      <c r="G57" s="41"/>
    </row>
    <row r="58" spans="7:7" x14ac:dyDescent="0.3">
      <c r="G58" s="41"/>
    </row>
    <row r="59" spans="7:7" x14ac:dyDescent="0.3">
      <c r="G59" s="41"/>
    </row>
    <row r="60" spans="7:7" x14ac:dyDescent="0.3">
      <c r="G60" s="41"/>
    </row>
    <row r="61" spans="7:7" x14ac:dyDescent="0.3">
      <c r="G61" s="41"/>
    </row>
    <row r="62" spans="7:7" x14ac:dyDescent="0.3">
      <c r="G62" s="41"/>
    </row>
    <row r="63" spans="7:7" x14ac:dyDescent="0.3">
      <c r="G63" s="41"/>
    </row>
    <row r="64" spans="7:7" x14ac:dyDescent="0.3">
      <c r="G64" s="41"/>
    </row>
    <row r="65" spans="7:7" x14ac:dyDescent="0.3">
      <c r="G65" s="41"/>
    </row>
    <row r="66" spans="7:7" x14ac:dyDescent="0.3">
      <c r="G66" s="41"/>
    </row>
    <row r="67" spans="7:7" x14ac:dyDescent="0.3">
      <c r="G67" s="41"/>
    </row>
    <row r="68" spans="7:7" x14ac:dyDescent="0.3">
      <c r="G68" s="41"/>
    </row>
    <row r="69" spans="7:7" x14ac:dyDescent="0.3">
      <c r="G69" s="41"/>
    </row>
    <row r="70" spans="7:7" x14ac:dyDescent="0.3">
      <c r="G70" s="41"/>
    </row>
  </sheetData>
  <mergeCells count="1">
    <mergeCell ref="B9:H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H70"/>
  <sheetViews>
    <sheetView workbookViewId="0"/>
  </sheetViews>
  <sheetFormatPr defaultColWidth="9.08984375" defaultRowHeight="12" x14ac:dyDescent="0.3"/>
  <cols>
    <col min="1" max="1" width="9.08984375" style="4"/>
    <col min="2" max="2" width="24.54296875" style="4" customWidth="1"/>
    <col min="3" max="7" width="9.54296875" style="4" customWidth="1"/>
    <col min="8" max="8" width="1.7265625" style="4" customWidth="1"/>
    <col min="9" max="16384" width="9.08984375" style="4"/>
  </cols>
  <sheetData>
    <row r="2" spans="2:8" x14ac:dyDescent="0.3">
      <c r="B2" s="78" t="s">
        <v>75</v>
      </c>
      <c r="C2" s="80" t="s">
        <v>69</v>
      </c>
      <c r="D2" s="80" t="s">
        <v>70</v>
      </c>
      <c r="E2" s="80" t="s">
        <v>71</v>
      </c>
      <c r="F2" s="80" t="s">
        <v>72</v>
      </c>
      <c r="G2" s="80" t="s">
        <v>73</v>
      </c>
    </row>
    <row r="3" spans="2:8" x14ac:dyDescent="0.3">
      <c r="B3" s="79" t="s">
        <v>144</v>
      </c>
      <c r="C3" s="31">
        <v>0</v>
      </c>
      <c r="D3" s="31">
        <v>0.02</v>
      </c>
      <c r="E3" s="31">
        <v>4.9299999999999997E-2</v>
      </c>
      <c r="F3" s="31">
        <v>2.2499999999999999E-2</v>
      </c>
      <c r="G3" s="31">
        <v>6.7000000000000002E-3</v>
      </c>
    </row>
    <row r="4" spans="2:8" x14ac:dyDescent="0.3">
      <c r="B4" s="79" t="s">
        <v>78</v>
      </c>
      <c r="C4" s="33">
        <v>0</v>
      </c>
      <c r="D4" s="31">
        <v>0.01</v>
      </c>
      <c r="E4" s="31">
        <v>1.4999999999999999E-2</v>
      </c>
      <c r="F4" s="31">
        <v>0.02</v>
      </c>
      <c r="G4" s="31">
        <v>0.03</v>
      </c>
    </row>
    <row r="5" spans="2:8" x14ac:dyDescent="0.3">
      <c r="B5" s="79" t="s">
        <v>100</v>
      </c>
      <c r="C5" s="31">
        <v>0.01</v>
      </c>
      <c r="D5" s="31">
        <v>0.01</v>
      </c>
      <c r="E5" s="31">
        <v>0.01</v>
      </c>
      <c r="F5" s="31">
        <v>0.01</v>
      </c>
      <c r="G5" s="31">
        <v>0.01</v>
      </c>
    </row>
    <row r="6" spans="2:8" x14ac:dyDescent="0.3">
      <c r="B6" s="79" t="s">
        <v>76</v>
      </c>
      <c r="C6" s="31">
        <v>0</v>
      </c>
      <c r="D6" s="31">
        <v>0.04</v>
      </c>
      <c r="E6" s="31">
        <v>0.04</v>
      </c>
      <c r="F6" s="31">
        <v>0.04</v>
      </c>
      <c r="G6" s="31">
        <v>0.04</v>
      </c>
    </row>
    <row r="7" spans="2:8" x14ac:dyDescent="0.3">
      <c r="C7" s="15"/>
    </row>
    <row r="8" spans="2:8" ht="12.5" thickBot="1" x14ac:dyDescent="0.35">
      <c r="C8" s="15"/>
    </row>
    <row r="9" spans="2:8" ht="15" customHeight="1" thickTop="1" thickBot="1" x14ac:dyDescent="0.35">
      <c r="B9" s="411" t="s">
        <v>3</v>
      </c>
      <c r="C9" s="412"/>
      <c r="D9" s="412"/>
      <c r="E9" s="412"/>
      <c r="F9" s="412"/>
      <c r="G9" s="412"/>
      <c r="H9" s="413"/>
    </row>
    <row r="10" spans="2:8" ht="12" customHeight="1" thickTop="1" x14ac:dyDescent="0.3">
      <c r="B10" s="207"/>
      <c r="C10" s="208"/>
      <c r="D10" s="208"/>
      <c r="E10" s="208"/>
      <c r="F10" s="208"/>
      <c r="G10" s="208"/>
      <c r="H10" s="209"/>
    </row>
    <row r="11" spans="2:8" ht="12" customHeight="1" x14ac:dyDescent="0.3">
      <c r="B11" s="71"/>
      <c r="C11" s="72" t="s">
        <v>69</v>
      </c>
      <c r="D11" s="72" t="s">
        <v>70</v>
      </c>
      <c r="E11" s="72" t="s">
        <v>71</v>
      </c>
      <c r="F11" s="72" t="s">
        <v>72</v>
      </c>
      <c r="G11" s="72" t="s">
        <v>73</v>
      </c>
      <c r="H11" s="65"/>
    </row>
    <row r="12" spans="2:8" x14ac:dyDescent="0.3">
      <c r="B12" s="77" t="s">
        <v>16</v>
      </c>
      <c r="C12" s="86"/>
      <c r="D12" s="86"/>
      <c r="E12" s="86"/>
      <c r="F12" s="86"/>
      <c r="G12" s="86"/>
      <c r="H12" s="65"/>
    </row>
    <row r="13" spans="2:8" x14ac:dyDescent="0.3">
      <c r="B13" s="71"/>
      <c r="C13" s="86"/>
      <c r="D13" s="86"/>
      <c r="E13" s="86"/>
      <c r="F13" s="86"/>
      <c r="G13" s="86"/>
      <c r="H13" s="65"/>
    </row>
    <row r="14" spans="2:8" x14ac:dyDescent="0.3">
      <c r="B14" s="75" t="s">
        <v>8</v>
      </c>
      <c r="C14" s="86"/>
      <c r="D14" s="86"/>
      <c r="E14" s="86"/>
      <c r="F14" s="86"/>
      <c r="G14" s="86"/>
      <c r="H14" s="65"/>
    </row>
    <row r="15" spans="2:8" x14ac:dyDescent="0.3">
      <c r="B15" s="83" t="s">
        <v>2</v>
      </c>
      <c r="C15" s="168">
        <f>'Fig 5.7'!C15</f>
        <v>0</v>
      </c>
      <c r="D15" s="168">
        <f>'Fig 5.7'!D15</f>
        <v>0</v>
      </c>
      <c r="E15" s="168">
        <f>'Fig 5.7'!E15</f>
        <v>0</v>
      </c>
      <c r="F15" s="168">
        <f>'Fig 5.7'!F15</f>
        <v>0</v>
      </c>
      <c r="G15" s="180">
        <f>'Fig 5.7'!G15</f>
        <v>0</v>
      </c>
      <c r="H15" s="65"/>
    </row>
    <row r="16" spans="2:8" x14ac:dyDescent="0.3">
      <c r="B16" s="83" t="s">
        <v>4</v>
      </c>
      <c r="C16" s="175">
        <f>'Fig 5.7'!C16</f>
        <v>0</v>
      </c>
      <c r="D16" s="175">
        <f>'Fig 5.7'!D16</f>
        <v>0</v>
      </c>
      <c r="E16" s="175">
        <f>'Fig 5.7'!E16</f>
        <v>0</v>
      </c>
      <c r="F16" s="175">
        <f>'Fig 5.7'!F16</f>
        <v>0</v>
      </c>
      <c r="G16" s="201">
        <f>'Fig 5.7'!G16</f>
        <v>0</v>
      </c>
      <c r="H16" s="65"/>
    </row>
    <row r="17" spans="2:8" x14ac:dyDescent="0.3">
      <c r="B17" s="83" t="s">
        <v>5</v>
      </c>
      <c r="C17" s="168">
        <f>'Fig 5.7'!C17</f>
        <v>0</v>
      </c>
      <c r="D17" s="168">
        <f>'Fig 5.7'!D17</f>
        <v>0</v>
      </c>
      <c r="E17" s="168">
        <f>'Fig 5.7'!E17</f>
        <v>0</v>
      </c>
      <c r="F17" s="168">
        <f>'Fig 5.7'!F17</f>
        <v>0</v>
      </c>
      <c r="G17" s="192">
        <f>'Fig 5.7'!G17</f>
        <v>0</v>
      </c>
      <c r="H17" s="65"/>
    </row>
    <row r="18" spans="2:8" x14ac:dyDescent="0.3">
      <c r="B18" s="83" t="s">
        <v>6</v>
      </c>
      <c r="C18" s="175">
        <f>'Fig 5.7'!C18</f>
        <v>0</v>
      </c>
      <c r="D18" s="175">
        <f>'Fig 5.7'!D18</f>
        <v>0</v>
      </c>
      <c r="E18" s="175">
        <f>'Fig 5.7'!E18</f>
        <v>0</v>
      </c>
      <c r="F18" s="175">
        <f>'Fig 5.7'!F18</f>
        <v>0</v>
      </c>
      <c r="G18" s="201">
        <f>'Fig 5.7'!G18</f>
        <v>0</v>
      </c>
      <c r="H18" s="65"/>
    </row>
    <row r="19" spans="2:8" x14ac:dyDescent="0.3">
      <c r="B19" s="83" t="s">
        <v>7</v>
      </c>
      <c r="C19" s="168">
        <f>'Fig 5.7'!C19</f>
        <v>0</v>
      </c>
      <c r="D19" s="168">
        <f>'Fig 5.7'!D19</f>
        <v>0</v>
      </c>
      <c r="E19" s="168">
        <f>'Fig 5.7'!E19</f>
        <v>0</v>
      </c>
      <c r="F19" s="168">
        <f>'Fig 5.7'!F19</f>
        <v>0</v>
      </c>
      <c r="G19" s="192">
        <f>'Fig 5.7'!G19</f>
        <v>0</v>
      </c>
      <c r="H19" s="65"/>
    </row>
    <row r="20" spans="2:8" x14ac:dyDescent="0.3">
      <c r="B20" s="71"/>
      <c r="C20" s="168"/>
      <c r="D20" s="168"/>
      <c r="E20" s="168"/>
      <c r="F20" s="168"/>
      <c r="G20" s="192"/>
      <c r="H20" s="65"/>
    </row>
    <row r="21" spans="2:8" x14ac:dyDescent="0.3">
      <c r="B21" s="75" t="s">
        <v>9</v>
      </c>
      <c r="C21" s="168"/>
      <c r="D21" s="168"/>
      <c r="E21" s="168"/>
      <c r="F21" s="168"/>
      <c r="G21" s="192"/>
      <c r="H21" s="65"/>
    </row>
    <row r="22" spans="2:8" x14ac:dyDescent="0.3">
      <c r="B22" s="83" t="s">
        <v>10</v>
      </c>
      <c r="C22" s="168">
        <f>'Fig 5.7'!C22</f>
        <v>0</v>
      </c>
      <c r="D22" s="168">
        <f>'Fig 5.7'!D22</f>
        <v>0</v>
      </c>
      <c r="E22" s="168">
        <f>'Fig 5.7'!E22</f>
        <v>0</v>
      </c>
      <c r="F22" s="168">
        <f>'Fig 5.7'!F22</f>
        <v>0</v>
      </c>
      <c r="G22" s="192">
        <f>'Fig 5.7'!G22</f>
        <v>0</v>
      </c>
      <c r="H22" s="65"/>
    </row>
    <row r="23" spans="2:8" x14ac:dyDescent="0.3">
      <c r="B23" s="83" t="s">
        <v>11</v>
      </c>
      <c r="C23" s="168">
        <f>'Fig 5.7'!C23</f>
        <v>0</v>
      </c>
      <c r="D23" s="168">
        <f>'Fig 5.7'!D23</f>
        <v>0</v>
      </c>
      <c r="E23" s="168">
        <f>'Fig 5.7'!E23</f>
        <v>0</v>
      </c>
      <c r="F23" s="168">
        <f>'Fig 5.7'!F23</f>
        <v>0</v>
      </c>
      <c r="G23" s="192">
        <f>'Fig 5.7'!G23</f>
        <v>0</v>
      </c>
      <c r="H23" s="65"/>
    </row>
    <row r="24" spans="2:8" x14ac:dyDescent="0.3">
      <c r="B24" s="71"/>
      <c r="C24" s="168"/>
      <c r="D24" s="168"/>
      <c r="E24" s="168"/>
      <c r="F24" s="168"/>
      <c r="G24" s="192"/>
      <c r="H24" s="65"/>
    </row>
    <row r="25" spans="2:8" x14ac:dyDescent="0.3">
      <c r="B25" s="83" t="s">
        <v>12</v>
      </c>
      <c r="C25" s="168">
        <f>'Fig 5.7'!C25</f>
        <v>0</v>
      </c>
      <c r="D25" s="168">
        <f>'Fig 5.7'!D25</f>
        <v>0</v>
      </c>
      <c r="E25" s="168">
        <f>'Fig 5.7'!E25</f>
        <v>0</v>
      </c>
      <c r="F25" s="168">
        <f>'Fig 5.7'!F25</f>
        <v>0</v>
      </c>
      <c r="G25" s="192">
        <f>'Fig 5.7'!G25</f>
        <v>0</v>
      </c>
      <c r="H25" s="65"/>
    </row>
    <row r="26" spans="2:8" x14ac:dyDescent="0.3">
      <c r="B26" s="71"/>
      <c r="C26" s="168"/>
      <c r="D26" s="168"/>
      <c r="E26" s="168"/>
      <c r="F26" s="168"/>
      <c r="G26" s="192"/>
      <c r="H26" s="65"/>
    </row>
    <row r="27" spans="2:8" x14ac:dyDescent="0.3">
      <c r="B27" s="83" t="s">
        <v>13</v>
      </c>
      <c r="C27" s="168">
        <f>'Fig 5.7'!C27</f>
        <v>0</v>
      </c>
      <c r="D27" s="168">
        <f>'Fig 5.7'!D27</f>
        <v>0</v>
      </c>
      <c r="E27" s="168">
        <f>'Fig 5.7'!E27</f>
        <v>0</v>
      </c>
      <c r="F27" s="168">
        <f>'Fig 5.7'!F27</f>
        <v>0</v>
      </c>
      <c r="G27" s="192">
        <f>'Fig 5.7'!G27</f>
        <v>0</v>
      </c>
      <c r="H27" s="65"/>
    </row>
    <row r="28" spans="2:8" x14ac:dyDescent="0.3">
      <c r="B28" s="83" t="s">
        <v>14</v>
      </c>
      <c r="C28" s="175">
        <f>'Fig 5.7'!C28</f>
        <v>0</v>
      </c>
      <c r="D28" s="175">
        <f>'Fig 5.7'!D28</f>
        <v>0</v>
      </c>
      <c r="E28" s="175">
        <f>'Fig 5.7'!E28</f>
        <v>0</v>
      </c>
      <c r="F28" s="175">
        <f>'Fig 5.7'!F28</f>
        <v>0</v>
      </c>
      <c r="G28" s="201">
        <f>'Fig 5.7'!G28</f>
        <v>0</v>
      </c>
      <c r="H28" s="65"/>
    </row>
    <row r="29" spans="2:8" x14ac:dyDescent="0.3">
      <c r="B29" s="83" t="s">
        <v>15</v>
      </c>
      <c r="C29" s="168">
        <f>'Fig 5.7'!C29</f>
        <v>0</v>
      </c>
      <c r="D29" s="168">
        <f>'Fig 5.7'!D29</f>
        <v>0</v>
      </c>
      <c r="E29" s="168">
        <f>'Fig 5.7'!E29</f>
        <v>0</v>
      </c>
      <c r="F29" s="168">
        <f>'Fig 5.7'!F29</f>
        <v>0</v>
      </c>
      <c r="G29" s="192">
        <f>'Fig 5.7'!G29</f>
        <v>0</v>
      </c>
      <c r="H29" s="65"/>
    </row>
    <row r="30" spans="2:8" x14ac:dyDescent="0.3">
      <c r="B30" s="71"/>
      <c r="C30" s="168"/>
      <c r="D30" s="168"/>
      <c r="E30" s="168"/>
      <c r="F30" s="168"/>
      <c r="G30" s="192"/>
      <c r="H30" s="65"/>
    </row>
    <row r="31" spans="2:8" x14ac:dyDescent="0.3">
      <c r="B31" s="71"/>
      <c r="C31" s="168"/>
      <c r="D31" s="168"/>
      <c r="E31" s="168"/>
      <c r="F31" s="168"/>
      <c r="G31" s="192"/>
      <c r="H31" s="65"/>
    </row>
    <row r="32" spans="2:8" x14ac:dyDescent="0.3">
      <c r="B32" s="77" t="s">
        <v>17</v>
      </c>
      <c r="C32" s="168"/>
      <c r="D32" s="168"/>
      <c r="E32" s="168"/>
      <c r="F32" s="168"/>
      <c r="G32" s="192"/>
      <c r="H32" s="65"/>
    </row>
    <row r="33" spans="2:8" x14ac:dyDescent="0.3">
      <c r="B33" s="89"/>
      <c r="C33" s="168"/>
      <c r="D33" s="168"/>
      <c r="E33" s="168"/>
      <c r="F33" s="168"/>
      <c r="G33" s="192"/>
      <c r="H33" s="65"/>
    </row>
    <row r="34" spans="2:8" x14ac:dyDescent="0.3">
      <c r="B34" s="75" t="s">
        <v>18</v>
      </c>
      <c r="C34" s="168"/>
      <c r="D34" s="168"/>
      <c r="E34" s="168"/>
      <c r="F34" s="168"/>
      <c r="G34" s="192"/>
      <c r="H34" s="65"/>
    </row>
    <row r="35" spans="2:8" x14ac:dyDescent="0.3">
      <c r="B35" s="77" t="s">
        <v>19</v>
      </c>
      <c r="C35" s="271"/>
      <c r="D35" s="271"/>
      <c r="E35" s="271"/>
      <c r="F35" s="271"/>
      <c r="G35" s="272"/>
      <c r="H35" s="65"/>
    </row>
    <row r="36" spans="2:8" s="87" customFormat="1" ht="20.25" customHeight="1" thickBot="1" x14ac:dyDescent="0.4">
      <c r="B36" s="81" t="s">
        <v>20</v>
      </c>
      <c r="C36" s="273"/>
      <c r="D36" s="273"/>
      <c r="E36" s="273"/>
      <c r="F36" s="273"/>
      <c r="G36" s="273"/>
      <c r="H36" s="203"/>
    </row>
    <row r="37" spans="2:8" ht="12.5" thickTop="1" x14ac:dyDescent="0.3">
      <c r="G37" s="41"/>
    </row>
    <row r="38" spans="2:8" x14ac:dyDescent="0.3">
      <c r="G38" s="41"/>
    </row>
    <row r="39" spans="2:8" x14ac:dyDescent="0.3">
      <c r="G39" s="41"/>
    </row>
    <row r="40" spans="2:8" x14ac:dyDescent="0.3">
      <c r="G40" s="41"/>
    </row>
    <row r="41" spans="2:8" x14ac:dyDescent="0.3">
      <c r="G41" s="41"/>
    </row>
    <row r="42" spans="2:8" x14ac:dyDescent="0.3">
      <c r="G42" s="41"/>
    </row>
    <row r="43" spans="2:8" x14ac:dyDescent="0.3">
      <c r="G43" s="41"/>
    </row>
    <row r="44" spans="2:8" x14ac:dyDescent="0.3">
      <c r="G44" s="41"/>
    </row>
    <row r="45" spans="2:8" x14ac:dyDescent="0.3">
      <c r="G45" s="41"/>
    </row>
    <row r="46" spans="2:8" x14ac:dyDescent="0.3">
      <c r="G46" s="41"/>
    </row>
    <row r="47" spans="2:8" x14ac:dyDescent="0.3">
      <c r="G47" s="41"/>
    </row>
    <row r="48" spans="2:8" x14ac:dyDescent="0.3">
      <c r="G48" s="41"/>
    </row>
    <row r="49" spans="7:7" x14ac:dyDescent="0.3">
      <c r="G49" s="41"/>
    </row>
    <row r="50" spans="7:7" x14ac:dyDescent="0.3">
      <c r="G50" s="41"/>
    </row>
    <row r="51" spans="7:7" x14ac:dyDescent="0.3">
      <c r="G51" s="41"/>
    </row>
    <row r="52" spans="7:7" x14ac:dyDescent="0.3">
      <c r="G52" s="41"/>
    </row>
    <row r="53" spans="7:7" x14ac:dyDescent="0.3">
      <c r="G53" s="41"/>
    </row>
    <row r="54" spans="7:7" x14ac:dyDescent="0.3">
      <c r="G54" s="41"/>
    </row>
    <row r="55" spans="7:7" x14ac:dyDescent="0.3">
      <c r="G55" s="41"/>
    </row>
    <row r="56" spans="7:7" x14ac:dyDescent="0.3">
      <c r="G56" s="41"/>
    </row>
    <row r="57" spans="7:7" x14ac:dyDescent="0.3">
      <c r="G57" s="41"/>
    </row>
    <row r="58" spans="7:7" x14ac:dyDescent="0.3">
      <c r="G58" s="41"/>
    </row>
    <row r="59" spans="7:7" x14ac:dyDescent="0.3">
      <c r="G59" s="41"/>
    </row>
    <row r="60" spans="7:7" x14ac:dyDescent="0.3">
      <c r="G60" s="41"/>
    </row>
    <row r="61" spans="7:7" x14ac:dyDescent="0.3">
      <c r="G61" s="41"/>
    </row>
    <row r="62" spans="7:7" x14ac:dyDescent="0.3">
      <c r="G62" s="41"/>
    </row>
    <row r="63" spans="7:7" x14ac:dyDescent="0.3">
      <c r="G63" s="41"/>
    </row>
    <row r="64" spans="7:7" x14ac:dyDescent="0.3">
      <c r="G64" s="41"/>
    </row>
    <row r="65" spans="7:7" x14ac:dyDescent="0.3">
      <c r="G65" s="41"/>
    </row>
    <row r="66" spans="7:7" x14ac:dyDescent="0.3">
      <c r="G66" s="41"/>
    </row>
    <row r="67" spans="7:7" x14ac:dyDescent="0.3">
      <c r="G67" s="41"/>
    </row>
    <row r="68" spans="7:7" x14ac:dyDescent="0.3">
      <c r="G68" s="41"/>
    </row>
    <row r="69" spans="7:7" x14ac:dyDescent="0.3">
      <c r="G69" s="41"/>
    </row>
    <row r="70" spans="7:7" x14ac:dyDescent="0.3">
      <c r="G70" s="41"/>
    </row>
  </sheetData>
  <mergeCells count="1">
    <mergeCell ref="B9:H9"/>
  </mergeCells>
  <pageMargins left="0.7" right="0.7" top="0.75" bottom="0.75" header="0.3" footer="0.3"/>
  <pageSetup orientation="portrait"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Chapter 5 Figures</vt:lpstr>
      <vt:lpstr>Fig 5.1</vt:lpstr>
      <vt:lpstr>Fig 5.2</vt:lpstr>
      <vt:lpstr>Fig 5.3</vt:lpstr>
      <vt:lpstr>Fig 5.4</vt:lpstr>
      <vt:lpstr>Fig 5.5</vt:lpstr>
      <vt:lpstr>Fig 5.6</vt:lpstr>
      <vt:lpstr>Fig 5.7</vt:lpstr>
      <vt:lpstr>Fig 5.8</vt:lpstr>
      <vt:lpstr>Fig 5.9</vt:lpstr>
      <vt:lpstr>Fig 5.10</vt:lpstr>
      <vt:lpstr>Fig 5.11</vt:lpstr>
      <vt:lpstr>Fig 5.12</vt:lpstr>
      <vt:lpstr>Fig 5.13</vt:lpstr>
      <vt:lpstr>Fig 5.14</vt:lpstr>
      <vt:lpstr>Fig 5.15</vt:lpstr>
      <vt:lpstr>Fig 5.16</vt:lpstr>
      <vt:lpstr>Fig 5.17</vt:lpstr>
      <vt:lpstr>Fig 5.18</vt:lpstr>
      <vt:lpstr>Fig 5.19</vt:lpstr>
      <vt:lpstr>Fig 5.20</vt:lpstr>
      <vt:lpstr>Fig 5.21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Linneman and Kirsch</dc:creator>
  <cp:lastModifiedBy>Bruce Kirsch</cp:lastModifiedBy>
  <cp:lastPrinted>2013-07-16T12:25:11Z</cp:lastPrinted>
  <dcterms:created xsi:type="dcterms:W3CDTF">2010-07-06T16:25:37Z</dcterms:created>
  <dcterms:modified xsi:type="dcterms:W3CDTF">2019-09-06T15:20:06Z</dcterms:modified>
  <cp:version>_v3</cp:version>
</cp:coreProperties>
</file>